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410" activeTab="1"/>
  </bookViews>
  <sheets>
    <sheet name="Приложение 1 Базовый (2)" sheetId="6" r:id="rId1"/>
    <sheet name="Коэффиц. " sheetId="5" r:id="rId2"/>
  </sheets>
  <definedNames>
    <definedName name="_xlnm._FilterDatabase" localSheetId="1" hidden="1">'Коэффиц. '!$A$5:$S$331</definedName>
    <definedName name="_xlnm._FilterDatabase" localSheetId="0" hidden="1">'Приложение 1 Базовый (2)'!#REF!</definedName>
    <definedName name="_xlnm.Print_Titles" localSheetId="1">'Коэффиц. '!$4:$5</definedName>
    <definedName name="_xlnm.Print_Titles" localSheetId="0">'Приложение 1 Базовый (2)'!$2:$3</definedName>
    <definedName name="_xlnm.Print_Area" localSheetId="1">'Коэффиц. '!$A$1:$J$340</definedName>
  </definedNames>
  <calcPr calcId="125725"/>
</workbook>
</file>

<file path=xl/calcChain.xml><?xml version="1.0" encoding="utf-8"?>
<calcChain xmlns="http://schemas.openxmlformats.org/spreadsheetml/2006/main">
  <c r="H298" i="5"/>
  <c r="H179"/>
  <c r="H177"/>
  <c r="I35"/>
  <c r="H34" l="1"/>
  <c r="I34" s="1"/>
  <c r="H26" l="1"/>
  <c r="I26" s="1"/>
  <c r="F221"/>
  <c r="H221" s="1"/>
  <c r="H331"/>
  <c r="H330"/>
  <c r="H329"/>
  <c r="H327"/>
  <c r="H325"/>
  <c r="H324"/>
  <c r="H321"/>
  <c r="H319"/>
  <c r="H318"/>
  <c r="H317"/>
  <c r="H315"/>
  <c r="H314"/>
  <c r="H312"/>
  <c r="H311"/>
  <c r="H309"/>
  <c r="H308"/>
  <c r="H306"/>
  <c r="H305"/>
  <c r="H303"/>
  <c r="H301"/>
  <c r="H299"/>
  <c r="H297"/>
  <c r="H296"/>
  <c r="H295"/>
  <c r="H294"/>
  <c r="H292"/>
  <c r="H291"/>
  <c r="H290"/>
  <c r="H289"/>
  <c r="H288"/>
  <c r="H283"/>
  <c r="H281"/>
  <c r="H279"/>
  <c r="H277"/>
  <c r="H275"/>
  <c r="H273"/>
  <c r="H271"/>
  <c r="H270"/>
  <c r="H268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19"/>
  <c r="H217"/>
  <c r="H216"/>
  <c r="H215"/>
  <c r="H214"/>
  <c r="H213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6"/>
  <c r="H174"/>
  <c r="H172"/>
  <c r="H170"/>
  <c r="H169"/>
  <c r="H168"/>
  <c r="H167"/>
  <c r="H166"/>
  <c r="H165"/>
  <c r="H164"/>
  <c r="H163"/>
  <c r="H162"/>
  <c r="H161"/>
  <c r="H160"/>
  <c r="H159"/>
  <c r="H158"/>
  <c r="H157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89"/>
  <c r="H87"/>
  <c r="H85"/>
  <c r="H84"/>
  <c r="H83"/>
  <c r="H81"/>
  <c r="H79"/>
  <c r="H77"/>
  <c r="H75"/>
  <c r="H74"/>
  <c r="H73"/>
  <c r="H72"/>
  <c r="H71"/>
  <c r="H70"/>
  <c r="H69"/>
  <c r="H68"/>
  <c r="H67"/>
  <c r="H66"/>
  <c r="H65"/>
  <c r="H64"/>
  <c r="H63"/>
  <c r="H61"/>
  <c r="H60"/>
  <c r="H59"/>
  <c r="H58"/>
  <c r="H57"/>
  <c r="H56"/>
  <c r="H54"/>
  <c r="H53"/>
  <c r="H52"/>
  <c r="H51"/>
  <c r="H49"/>
  <c r="H48"/>
  <c r="H47"/>
  <c r="H46"/>
  <c r="H45"/>
  <c r="H44"/>
  <c r="H43"/>
  <c r="H42"/>
  <c r="H41"/>
  <c r="H40"/>
  <c r="H38"/>
  <c r="H36"/>
  <c r="I36" s="1"/>
  <c r="H31"/>
  <c r="I31" s="1"/>
  <c r="H30"/>
  <c r="I30" s="1"/>
  <c r="H33"/>
  <c r="I33" s="1"/>
  <c r="H32"/>
  <c r="I32" s="1"/>
  <c r="H29"/>
  <c r="I29" s="1"/>
  <c r="H28"/>
  <c r="I28" s="1"/>
  <c r="H27"/>
  <c r="I27" s="1"/>
  <c r="H25"/>
  <c r="I25" s="1"/>
  <c r="H24"/>
  <c r="I24" s="1"/>
  <c r="H23"/>
  <c r="I23" s="1"/>
  <c r="H22"/>
  <c r="I22" s="1"/>
  <c r="H21"/>
  <c r="I21" s="1"/>
  <c r="H17"/>
  <c r="H16"/>
  <c r="H15"/>
  <c r="I177"/>
  <c r="F91" l="1"/>
  <c r="H91" s="1"/>
  <c r="F13" l="1"/>
  <c r="H13" s="1"/>
  <c r="F11"/>
  <c r="H11" s="1"/>
  <c r="F9"/>
  <c r="I239"/>
  <c r="F323" l="1"/>
  <c r="H323" s="1"/>
  <c r="F287" l="1"/>
  <c r="H287" s="1"/>
  <c r="H7" l="1"/>
  <c r="G19" l="1"/>
  <c r="H19" s="1"/>
  <c r="G9"/>
  <c r="H9" s="1"/>
  <c r="I11" l="1"/>
  <c r="I319" l="1"/>
  <c r="I64"/>
  <c r="I65"/>
  <c r="I66"/>
  <c r="I67"/>
  <c r="I68"/>
  <c r="I69"/>
  <c r="I70"/>
  <c r="I71"/>
  <c r="I72"/>
  <c r="I73"/>
  <c r="I74"/>
  <c r="I331" l="1"/>
  <c r="I330"/>
  <c r="I329"/>
  <c r="I327"/>
  <c r="I325"/>
  <c r="I324"/>
  <c r="I323"/>
  <c r="I321"/>
  <c r="I318"/>
  <c r="I317"/>
  <c r="I315"/>
  <c r="I314"/>
  <c r="I312"/>
  <c r="I311"/>
  <c r="I309"/>
  <c r="I308"/>
  <c r="I306"/>
  <c r="I305"/>
  <c r="I303"/>
  <c r="I301"/>
  <c r="I299"/>
  <c r="I298"/>
  <c r="I297"/>
  <c r="I296"/>
  <c r="I295"/>
  <c r="I294"/>
  <c r="I292"/>
  <c r="I291"/>
  <c r="I290"/>
  <c r="I289"/>
  <c r="I288"/>
  <c r="I287"/>
  <c r="I285"/>
  <c r="I283"/>
  <c r="I281"/>
  <c r="I279"/>
  <c r="I277"/>
  <c r="I275"/>
  <c r="I273"/>
  <c r="I271"/>
  <c r="I270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8"/>
  <c r="I237"/>
  <c r="I236"/>
  <c r="I235"/>
  <c r="I234"/>
  <c r="I233"/>
  <c r="I232"/>
  <c r="I231"/>
  <c r="I230"/>
  <c r="I229"/>
  <c r="I228"/>
  <c r="I227"/>
  <c r="I226"/>
  <c r="I225"/>
  <c r="I224"/>
  <c r="I223"/>
  <c r="I221"/>
  <c r="I219"/>
  <c r="I217"/>
  <c r="I216"/>
  <c r="I215"/>
  <c r="I214"/>
  <c r="I213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6"/>
  <c r="I174"/>
  <c r="I172"/>
  <c r="I170"/>
  <c r="I169"/>
  <c r="I168"/>
  <c r="I167"/>
  <c r="I166"/>
  <c r="I165"/>
  <c r="I164"/>
  <c r="I163"/>
  <c r="I162"/>
  <c r="I161"/>
  <c r="I160"/>
  <c r="I159"/>
  <c r="I158"/>
  <c r="I157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89"/>
  <c r="I87"/>
  <c r="I85"/>
  <c r="I84"/>
  <c r="I83"/>
  <c r="I81"/>
  <c r="I79"/>
  <c r="I77"/>
  <c r="I63"/>
  <c r="I61"/>
  <c r="I60"/>
  <c r="I59"/>
  <c r="I58"/>
  <c r="I57"/>
  <c r="I56"/>
  <c r="I54"/>
  <c r="I53"/>
  <c r="I52"/>
  <c r="I51"/>
  <c r="I49"/>
  <c r="I48"/>
  <c r="I47"/>
  <c r="I46"/>
  <c r="I45"/>
  <c r="I44"/>
  <c r="I43"/>
  <c r="I42"/>
  <c r="I41"/>
  <c r="I40"/>
  <c r="I38"/>
  <c r="I19"/>
  <c r="I17"/>
  <c r="I16"/>
  <c r="I15"/>
  <c r="I13"/>
  <c r="I9"/>
  <c r="I7"/>
</calcChain>
</file>

<file path=xl/sharedStrings.xml><?xml version="1.0" encoding="utf-8"?>
<sst xmlns="http://schemas.openxmlformats.org/spreadsheetml/2006/main" count="783" uniqueCount="330">
  <si>
    <t>Наименование базовой услуги</t>
  </si>
  <si>
    <t>Содержание услуги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</si>
  <si>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профилям:</t>
  </si>
  <si>
    <t>"Психиатрия"</t>
  </si>
  <si>
    <t>"Фтизиатрия"</t>
  </si>
  <si>
    <t>Инфекционные болезни (в части синдрома приобретенного иммунодефицита (ВИЧ-инфекции))</t>
  </si>
  <si>
    <t>"Психиатрия-наркология (в части наркологии)"</t>
  </si>
  <si>
    <t>"Дерматовенерология (в части венерологии)"</t>
  </si>
  <si>
    <t>Стационар</t>
  </si>
  <si>
    <t xml:space="preserve">Паллиативная медицинская помощь </t>
  </si>
  <si>
    <t>Первичная медико-санитарная помощь, не включенная в базовую программу обязательного медицинского страхования</t>
  </si>
  <si>
    <t>Дневной стационар</t>
  </si>
  <si>
    <t>Организация круглосуточного приема, содержания, выхаживания и воспитания детей</t>
  </si>
  <si>
    <t>Библиотечное, библиографическое и информационное обслуживание библиотеки</t>
  </si>
  <si>
    <t>В стационарных условиях</t>
  </si>
  <si>
    <t>Первичная медико-санитарная помощь, в части диагностики и лечения</t>
  </si>
  <si>
    <t>ВИЧ-инфекция</t>
  </si>
  <si>
    <t>Первичная медико-санитарная помощь в части профилактики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</si>
  <si>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</si>
  <si>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оргазизации</t>
  </si>
  <si>
    <t>Патологическая анатомия</t>
  </si>
  <si>
    <t>Обеспечение специальными молочными продуктами детского питания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</si>
  <si>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</si>
  <si>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</si>
  <si>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</si>
  <si>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</si>
  <si>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</si>
  <si>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</si>
  <si>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Судебно-психиатрическая экспертиза</t>
  </si>
  <si>
    <t>Заготовка,хранение, транспортировка и обеспечение безопасности донорской крови и ее компонентов</t>
  </si>
  <si>
    <t>Медицинское освидетельствование на состояние опьянения (алкогольного, наркотического или иного токсического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</si>
  <si>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</si>
  <si>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Условие, отражающее специфику услуги (работы)</t>
  </si>
  <si>
    <t>Учреждение: БУЗ Орловской области "Орловская областная психиатрическая больница</t>
  </si>
  <si>
    <t>Учреждение: БУЗ Орловской области "Орловский противотуберкулезный диспансер"</t>
  </si>
  <si>
    <t>Учреждение: БУЗ Орловской области "Орловский наркологический диспансер"</t>
  </si>
  <si>
    <t>Учреждение: БУЗ Орловской области  "Ливенская центральная районная больница"</t>
  </si>
  <si>
    <t>Учреждение: БУЗ Орловской области  "Мценская центральная районная больница"</t>
  </si>
  <si>
    <t>Учреждение: БУЗ Орловской области "Орловский областной кожно-венерологический диспансер"</t>
  </si>
  <si>
    <t>Учреждение: БУЗ ОО "НКМЦ им. З.И. Круглой"</t>
  </si>
  <si>
    <t>Учреждение: БУЗ Орловской области "Орловский онкологический диспансер"</t>
  </si>
  <si>
    <t>Учреждение: БУЗ Орловской области "Орловская областная клиническая больница"</t>
  </si>
  <si>
    <t>Учреждение: БУЗ Орловской области " Больница скорой медицинской помощи им. Семашко"</t>
  </si>
  <si>
    <t>Учреждение: БУЗ Орловской области  "Болховская центральная районная больница"</t>
  </si>
  <si>
    <t>Учреждение: БУЗ Орловской области  "Знаменская центральная районная больница"</t>
  </si>
  <si>
    <t>Учреждение: БУЗ Орловской области  "Колпнянская центральная районная больница"</t>
  </si>
  <si>
    <t>Учреждение: БУЗ Орловской области  "Покровская  центральная районная больница"</t>
  </si>
  <si>
    <t>Учреждение: БУЗ Орловской области  "Нарышкинская центральная районная больница"</t>
  </si>
  <si>
    <t>Учреждение: БУЗ Орловской области  "Свердловская  центральная районная больница"</t>
  </si>
  <si>
    <t>Учреждение: БУЗ Орловской области  "Новодеревеньковская  ЦРБ"</t>
  </si>
  <si>
    <t>Учреждение: БУЗ Орловской области "Областной психоневрологический диспансер"</t>
  </si>
  <si>
    <t>Учреждение: БУЗ Орловской области  "Верховская центральная районная больница"</t>
  </si>
  <si>
    <t>Учреждение: БУЗ Орловской области  "Глазуновская центральная районная больница"</t>
  </si>
  <si>
    <t>Учреждение: БУЗ Орловской области  "Дмитровская центральная районная больница"</t>
  </si>
  <si>
    <t>Учреждение: БУЗ Орловской области  "Должанская центральная районная больница"</t>
  </si>
  <si>
    <t>Учреждение: БУЗ Орловской области  "Залегощенская центральная районная больница"</t>
  </si>
  <si>
    <t>Учреждение: БУЗ Орловской области  "Корсаковская центральная районная больница"</t>
  </si>
  <si>
    <t>Учреждение: БУЗ Орловской области  "Краснозоренская центральная районная больница"</t>
  </si>
  <si>
    <t>Учреждение: БУЗ Орловской области  "Кромская центральная районная больница"</t>
  </si>
  <si>
    <t>Учреждение: БУЗ Орловской области  "Малоархангельская ЦРБ"</t>
  </si>
  <si>
    <t>Учреждение: БУЗ Орловской области  "Новосильская  центральная районная больница"</t>
  </si>
  <si>
    <t>Учреждение: БУЗ Орловской области  "Сосковская центральная районная больница"</t>
  </si>
  <si>
    <t>Учреждение: БУЗ Орловской области  "Троснянская центральная районная больница"</t>
  </si>
  <si>
    <t>Учреждение: БУЗ Орловской области  "Хотынецкая центральная районная больница"</t>
  </si>
  <si>
    <t>Учреждение: БУЗ Орловской области  "Шаблыкинская центральная районная больница"</t>
  </si>
  <si>
    <t>Учреждение: БУЗ Орловской области "Орловская областная психиатрическая больница"</t>
  </si>
  <si>
    <t>Учреждение: КУЗ Орловской области "Специализированный дом ребенка"</t>
  </si>
  <si>
    <t>Учреждение: БУ Орловской области "Областная научная медицинская библиотека"</t>
  </si>
  <si>
    <t>Учреждение: БУЗ Орловской области "Орловский областной центр по профилактике и борьбе со СПИД и инфекционными заболеваниями"</t>
  </si>
  <si>
    <t>Учреждение: БУЗ Орловской области "Областной врачебно-физкультурный диспансер"</t>
  </si>
  <si>
    <t>Учреждение: БУЗ Орловской области "Станция скорой медицинской помощи"</t>
  </si>
  <si>
    <t>Учреждение: БУЗ Орловской области  "Плещеевская  центральная районная больница"</t>
  </si>
  <si>
    <t>Учреждение: БУЗ Орловской области  "Новодеревеньковская  центральная районная больница"</t>
  </si>
  <si>
    <t>Учреждение: БУЗ Орловской области " Городская больница им. С.П.Боткина"</t>
  </si>
  <si>
    <t>Учреждение: БУЗ Орловской области  "Детская поликлиника № 1"</t>
  </si>
  <si>
    <t>Учреждение: БУЗ Орловской области  "Детская поликлиника №2"</t>
  </si>
  <si>
    <t>Учреждение: БУЗ Орловской области  "Детская поликлиника № 3"</t>
  </si>
  <si>
    <t>Учреждение: БУЗ Орловской области "Орловская областная стоматологическая поликлиника"</t>
  </si>
  <si>
    <t>Учреждение: казенное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</si>
  <si>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Учреждение: БУЗ Орловской области " Орловская дезинфекционная станция"</t>
  </si>
  <si>
    <t>Учреждение: БУЗ Орловской области "Орловское бюро судебно-медицинской экспертизы"</t>
  </si>
  <si>
    <t>Учреждение: БУЗ Орловской области "Орловская станция переливания крови"</t>
  </si>
  <si>
    <t>Библиотечное, библиографическое и информационное обслуживание пользователей библиотеки</t>
  </si>
  <si>
    <t>Формы и  условие оказания</t>
  </si>
  <si>
    <t>РАБОТЫ</t>
  </si>
  <si>
    <t>УСЛУГИ</t>
  </si>
  <si>
    <t>число пациентов, человек</t>
  </si>
  <si>
    <t>Медицинская помощь в экстренной форме незастрахованным гражданам в системе обязательного медицинского страхования</t>
  </si>
  <si>
    <t>Амбулаторно</t>
  </si>
  <si>
    <t>Медицинская помощь в экстренной форме незастрахованным гражданам в системе обязательного медицинского страхования"</t>
  </si>
  <si>
    <t>Базовый норматив затрат на оказание услуг (выполнение работ), рублей</t>
  </si>
  <si>
    <t>Наименование показателя</t>
  </si>
  <si>
    <t>Высокотехнологичная медицинская помощь, не включенная в базовую программу обязательного медицинского страхования по профилям</t>
  </si>
  <si>
    <t xml:space="preserve"> Площадь обработанных очагов</t>
  </si>
  <si>
    <t xml:space="preserve">Вес обработанных в дезинфекционных камерах вещей из очага </t>
  </si>
  <si>
    <t>кв.м.</t>
  </si>
  <si>
    <t>кг</t>
  </si>
  <si>
    <t>Количество мероприятий, штука</t>
  </si>
  <si>
    <t>Число пациентов Человек</t>
  </si>
  <si>
    <t>Случаев госпитализации, условная единица</t>
  </si>
  <si>
    <t>БУЗ Орловской области "МИАЦ"</t>
  </si>
  <si>
    <t>Учреждение: БУЗ Орловской области  " Поликлиника №2"</t>
  </si>
  <si>
    <t>амбулаторно</t>
  </si>
  <si>
    <t>Примечание:</t>
  </si>
  <si>
    <t xml:space="preserve">Отраслевой корректирующий коэффициент учитывает показатели отраслевой специфики учреждения
</t>
  </si>
  <si>
    <t>Наименование отраслевого корректирующего коэффициента</t>
  </si>
  <si>
    <t>кол-во освидетельствований, штука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</si>
  <si>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</si>
  <si>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</si>
  <si>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>Инфекционные болезни (в части синдрома приобретенного иммунодефицита (ВИЧ-инфекции)</t>
  </si>
  <si>
    <t>Ведение информационных баз данных</t>
  </si>
  <si>
    <t>Генетика</t>
  </si>
  <si>
    <t>Первичная медико-санитарная помощь в части диагностики и лечения</t>
  </si>
  <si>
    <t>генетика</t>
  </si>
  <si>
    <t>в стационарных условиях</t>
  </si>
  <si>
    <t>стационар</t>
  </si>
  <si>
    <t>случаев госпитализации, условная единица</t>
  </si>
  <si>
    <t>количество койко-дней, койко-день</t>
  </si>
  <si>
    <t>Количество койко-дней, койко-день</t>
  </si>
  <si>
    <t xml:space="preserve">кол-во отчетов, единица </t>
  </si>
  <si>
    <t>количество мероприятий, штука</t>
  </si>
  <si>
    <t>Условная единица продукта, переработки (в перерасчете на 1 литр цельной крови), Условная единица</t>
  </si>
  <si>
    <t>Количество вскрытий Единица</t>
  </si>
  <si>
    <t>Вес обработанных в дезинфекционных камерах вещей из очага</t>
  </si>
  <si>
    <t>Площадь обработанных очагов</t>
  </si>
  <si>
    <t>Количество экспертиз, исследований  Условная единица</t>
  </si>
  <si>
    <t>Количество экспертиз Условная единица</t>
  </si>
  <si>
    <t>Кол-во вызовов, единица</t>
  </si>
  <si>
    <t>Отчет, Единица</t>
  </si>
  <si>
    <t>Количество человек, Человек</t>
  </si>
  <si>
    <t>Количество мероприятий, Штука</t>
  </si>
  <si>
    <t>Отчет, Условная единица</t>
  </si>
  <si>
    <t>Количество человек, Единица</t>
  </si>
  <si>
    <t>Число посещений Условная единица</t>
  </si>
  <si>
    <t>Количество исследований, Единица</t>
  </si>
  <si>
    <t>Число обращений Условная единица</t>
  </si>
  <si>
    <t>Случаев лечения Условная единица</t>
  </si>
  <si>
    <t>Кол-во освидетельствований, штука</t>
  </si>
  <si>
    <t xml:space="preserve">Кол-во отчетов, единица </t>
  </si>
  <si>
    <t>Количество человек, человек</t>
  </si>
  <si>
    <t>Количество человеко-час</t>
  </si>
  <si>
    <t>количество человеко-час,  условная единица</t>
  </si>
  <si>
    <t>910100О.99.0.ББ71АА00000</t>
  </si>
  <si>
    <t>860000О.99.0.АД59АА00001</t>
  </si>
  <si>
    <t>860000О.99.0.АД59АА04001</t>
  </si>
  <si>
    <t>860000О.99.0.АД59АА06001</t>
  </si>
  <si>
    <t>860000О.99.0.АД59АА08001</t>
  </si>
  <si>
    <t>860000О.99.0.АД60АА00002</t>
  </si>
  <si>
    <t>860000О.99.0.АЕ65АА00002</t>
  </si>
  <si>
    <t>860000О.99.0.АД57АА41000</t>
  </si>
  <si>
    <t>860000О.99.0.АД59АА01002</t>
  </si>
  <si>
    <t>860000О.99.0.АД59АА03002</t>
  </si>
  <si>
    <t>860000О.99.0.АД59АА07002</t>
  </si>
  <si>
    <t>860000О.99.0.АД57АА43003</t>
  </si>
  <si>
    <t>860000О.99.0.АД57АА46002</t>
  </si>
  <si>
    <t>860000О.99.0.АД57АА49002</t>
  </si>
  <si>
    <t>860000О.99.0.АД57АА52003</t>
  </si>
  <si>
    <t>860000О.99.0.АД57АА65004</t>
  </si>
  <si>
    <t>860000О.99.0.АД57АА83004</t>
  </si>
  <si>
    <t>860000О.99.0.АД57АА40002</t>
  </si>
  <si>
    <t>860000О.99.0.АД57АА34003</t>
  </si>
  <si>
    <t>860000О.99.0.АД57АА31002</t>
  </si>
  <si>
    <t>860000О.99.0.АД61АА02001</t>
  </si>
  <si>
    <t>Санаторно-курортное лечение</t>
  </si>
  <si>
    <t>койко-день</t>
  </si>
  <si>
    <t>860000О.99.0.АД70АА14000</t>
  </si>
  <si>
    <t>БУЗ ОРЛОВСКОЙ ОБЛАСТИ  "ДЕТСКИЙ САНАТОРИЙ "ОРЛОВЧАНКА</t>
  </si>
  <si>
    <t>Учреждение: БУЗ Орловской области  "Поликлиника №2"</t>
  </si>
  <si>
    <t xml:space="preserve">Наркология                  </t>
  </si>
  <si>
    <t xml:space="preserve">Фтизиатрия                 </t>
  </si>
  <si>
    <t xml:space="preserve">Венерология                 </t>
  </si>
  <si>
    <t xml:space="preserve">Психотерапия </t>
  </si>
  <si>
    <t xml:space="preserve">Первичная медико-санитарная помощь в части профилактики                    </t>
  </si>
  <si>
    <t>Паллиативная медицинская помощь</t>
  </si>
  <si>
    <t>амбулаторно на дому выездными патронажными бригадами</t>
  </si>
  <si>
    <t>Амбулаторно на дому выездными патронажными бригадами</t>
  </si>
  <si>
    <t>860000О.99.0.БЗ68АА01000</t>
  </si>
  <si>
    <t>Учреждение: БУЗ Орловской области "НКМЦ им. З.И. Круглой"</t>
  </si>
  <si>
    <t>Учреждение: БУЗ Орловской области                                                  " Поликлиника № 2"</t>
  </si>
  <si>
    <t>860000О.99.0.БЗ68АА04000</t>
  </si>
  <si>
    <t>860000О.99.0.АД82АА00002</t>
  </si>
  <si>
    <t>860000О.99.0.АД57АА47000</t>
  </si>
  <si>
    <t>860000О.99.0.БЗ68АА03000</t>
  </si>
  <si>
    <t xml:space="preserve"> Организация отдыха детей и молодежи</t>
  </si>
  <si>
    <t>920700О.99.0.АЗ22АА00001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</si>
  <si>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</si>
  <si>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Основное общее образование, Очное</t>
  </si>
  <si>
    <t>852101О.99.0.ББ28ОИ96000</t>
  </si>
  <si>
    <t>852101О.99.0.ББ28ОК20000</t>
  </si>
  <si>
    <t>Программа подготовки специалистов среднего звена 
Укрупненная группа
31.00.00 Клиническая медицина: по специальности
31.02.01 Лечебное дело</t>
  </si>
  <si>
    <t>Среднее общее образование, Очное</t>
  </si>
  <si>
    <t xml:space="preserve">852101О.99.0.ББ28ПД72000 </t>
  </si>
  <si>
    <t>852101О.99.0.ББ28ПЕ04000</t>
  </si>
  <si>
    <t>Программа подготовки специалистов среднего звена по специальностям
33.02.01 Фармация</t>
  </si>
  <si>
    <t>852101О.99.0.ББ28ПА40000</t>
  </si>
  <si>
    <t xml:space="preserve"> Реализация дополнительных профессиональных программ повышения квалификации</t>
  </si>
  <si>
    <t>Реализация дополнительных профессиональных программ повышения квалификации
31.00.00. Клиническая медицина
34.02.01 Сестринское дело</t>
  </si>
  <si>
    <t>Среднее профессиональное образование, Очная</t>
  </si>
  <si>
    <t xml:space="preserve">854199О.99.0.БЕ61АА00001 </t>
  </si>
  <si>
    <t>Обеспечение жилыми помещениями в общежитиях</t>
  </si>
  <si>
    <t>Численность обучающихся, человек</t>
  </si>
  <si>
    <t>Количество посещений, условная единица</t>
  </si>
  <si>
    <t xml:space="preserve">Число человеко-дней пребывания (человеко-день) </t>
  </si>
  <si>
    <t>Количество человек (человек)</t>
  </si>
  <si>
    <t>Кол-во человеко-часов, человеко-час.</t>
  </si>
  <si>
    <t>Клиническая лабораторная диагностика</t>
  </si>
  <si>
    <t>Уникальный номер</t>
  </si>
  <si>
    <t>Среднее общее образование, Очное-заочное</t>
  </si>
  <si>
    <t>Вне медицинской оргазизации</t>
  </si>
  <si>
    <t>В каникулярное время с круглосуточным пребыванием</t>
  </si>
  <si>
    <t>Организация деятельности общежития для проживания обучающихся: Организация деятельности общежития для проживания обучающихся</t>
  </si>
  <si>
    <t xml:space="preserve">Человек, единица </t>
  </si>
  <si>
    <t>Количество  исследований  Условная единица</t>
  </si>
  <si>
    <t>БУЗ Орловской области "Детский санаторий "Орловчанка"</t>
  </si>
  <si>
    <t>БПОУ ОО «Орловский базовый медицинский колледж"</t>
  </si>
  <si>
    <t>БПОУ Орловской области «Орловский базовый медицинский колледж"</t>
  </si>
  <si>
    <t>Корректирующие коэффициенты к базовому нормативу затрат</t>
  </si>
  <si>
    <t>ИТОГО, базовый норматив затрат с учетом корректирующих коэффициентов на 1 услуги, рублей</t>
  </si>
  <si>
    <t xml:space="preserve">отраслевой 
корректирующий
коэффициент 
</t>
  </si>
  <si>
    <t xml:space="preserve">"Психиатрия"                                          </t>
  </si>
  <si>
    <t xml:space="preserve">"Психиатрия"                                             </t>
  </si>
  <si>
    <t xml:space="preserve">"Фтизиатрия"                                                    </t>
  </si>
  <si>
    <t xml:space="preserve">"Психиатрия-наркология (в части наркологии)"                                                       </t>
  </si>
  <si>
    <t xml:space="preserve">"Дерматовенерология (в части венерологии)"                                    </t>
  </si>
  <si>
    <t xml:space="preserve">Психиатрия                    </t>
  </si>
  <si>
    <t xml:space="preserve">Организация деятельности общежития для проживания обучающихся: </t>
  </si>
  <si>
    <t xml:space="preserve">* Коэффициент выравнивания применяется Департаментом здравоохранения Орловской области в целях доведения расчетного значения объема финансового обеспечения выполнения государственного задания  до объема финансового обеспечения выполнения государственного задания по госуслуге (работе) в целом, предусмотренного бюджетной росписью на соответствующий год </t>
  </si>
  <si>
    <t>2024 год</t>
  </si>
  <si>
    <t>Р03000640000001</t>
  </si>
  <si>
    <t>Р03000630000001</t>
  </si>
  <si>
    <t>Р03000680000001</t>
  </si>
  <si>
    <t>Р03000610000001</t>
  </si>
  <si>
    <t>Р03000580000001</t>
  </si>
  <si>
    <t>Р03000590000001</t>
  </si>
  <si>
    <t>Р03000670000001</t>
  </si>
  <si>
    <t>Р03000600000001</t>
  </si>
  <si>
    <t>Р03000570000001</t>
  </si>
  <si>
    <t>Р03000660000001</t>
  </si>
  <si>
    <t xml:space="preserve"> Р03000620000001</t>
  </si>
  <si>
    <t>Р21000671000001</t>
  </si>
  <si>
    <t>количнство посещений, единица</t>
  </si>
  <si>
    <t>случаев лечения условная единица</t>
  </si>
  <si>
    <t>число посещений условная единица</t>
  </si>
  <si>
    <t>число обращений условная единица</t>
  </si>
  <si>
    <t>дневной стационар</t>
  </si>
  <si>
    <t>психиатрия</t>
  </si>
  <si>
    <t>наркология</t>
  </si>
  <si>
    <t>фтизиатрия</t>
  </si>
  <si>
    <t>венерология</t>
  </si>
  <si>
    <t>психотерапия</t>
  </si>
  <si>
    <t>количество исследований, единица</t>
  </si>
  <si>
    <t>клиничес кая лаборатор ная диагностика</t>
  </si>
  <si>
    <t>кол-во вызовов, единица</t>
  </si>
  <si>
    <t xml:space="preserve">количество человек (человек)  </t>
  </si>
  <si>
    <t>число человеко-дней пребывания (человеко-день)</t>
  </si>
  <si>
    <t>численность обучающихся, человек</t>
  </si>
  <si>
    <t>среднее общее образование, очное</t>
  </si>
  <si>
    <t>основное общее образование, очное</t>
  </si>
  <si>
    <t>среднее общее образование, очное-заочное</t>
  </si>
  <si>
    <t>среднее профессиональное образование, очная</t>
  </si>
  <si>
    <t>кол-во человеко-часов, человеко-час.</t>
  </si>
  <si>
    <t>количество вскрытий, единица</t>
  </si>
  <si>
    <t>количество человек, единица</t>
  </si>
  <si>
    <t>количество лиц, человек</t>
  </si>
  <si>
    <t>отчет, единица</t>
  </si>
  <si>
    <t>количество экспертиз, исследований  условная единица</t>
  </si>
  <si>
    <t>количество  исследований  условная единица</t>
  </si>
  <si>
    <t>отчет, условная единица</t>
  </si>
  <si>
    <t>количество экспертиз, условная единица</t>
  </si>
  <si>
    <t>условная единица продукта, переработки (в перерасчете на 1 литр цельной крови), условная единица</t>
  </si>
  <si>
    <t>в стационрных и амбулаторных условиях</t>
  </si>
  <si>
    <t>в амбулаторных условиях</t>
  </si>
  <si>
    <t xml:space="preserve">в том числе при продолжительности смены 14 дней в летний период
</t>
  </si>
  <si>
    <t xml:space="preserve">в том числе при продолжительности смены 21 день дней в летний период
</t>
  </si>
  <si>
    <t>Учреждение: БУЗ Орловской области   " Поликлиника № 1"</t>
  </si>
  <si>
    <t>Учреждение: БУЗ Орловской области  " Поликлиника № 2"</t>
  </si>
  <si>
    <t>Учреждение: БУЗ Орловской области  " Поликлиника № 3"</t>
  </si>
  <si>
    <t>/реестровый номер субъекта</t>
  </si>
  <si>
    <t>Р01100143000001</t>
  </si>
  <si>
    <t xml:space="preserve">      Р03000650000001</t>
  </si>
  <si>
    <t>1.Коэффициент стоимости обращений в части диагностики и лечения в амбулаторных условиях по профилям: (психиатрия; туберкулез; наркология; ВИЧ-инфекция  (структура кратности посещений в обращении)</t>
  </si>
  <si>
    <t xml:space="preserve">2.Коэффициент  уровня медицинской организации (индивидуальный), при  оплате в  стационаре, в амбулаторных условиях </t>
  </si>
  <si>
    <t>3. Коэффициент 3 уровня  медицинской организации при оплате скорой медицинской помощи - профиль бригады скорой медицинской помощи; экстренные консультативные выезды, в том числе с проведением оперативного вмешательства</t>
  </si>
  <si>
    <t>4. Коэффициент по оплате труда, применяемый к затратам на оплату труда работников, оказывающих госуслуги (работы), в целях реализации Указа Президента РФ от 7 мая 2012 года № 597 "О мероприятиях по реализации государственной социальной политике"  - различный уровень средней заработной платы персонала, непосредственно оказывающего госуслугу (работу), по отношению  к средней зарплате, учитываемой в базовом нормативе затрат (изменение среднего дохода от трудовой деятельности по региону в течении календарного года)</t>
  </si>
  <si>
    <t xml:space="preserve">Коэффициент выравнивания на </t>
  </si>
  <si>
    <t xml:space="preserve">Значение нормативных затрат на оказание 1 ед. государственной услуги на </t>
  </si>
  <si>
    <t>2025 год</t>
  </si>
  <si>
    <t xml:space="preserve"> Травматология и ортопедия/74</t>
  </si>
  <si>
    <t>Травматология и ортопедия/75</t>
  </si>
  <si>
    <t>Травматология и ортопедия/76</t>
  </si>
  <si>
    <t>861000О.99.0.АЖ04БЭ29000</t>
  </si>
  <si>
    <t>861000О.99.0.АЖ04БЭ30000</t>
  </si>
  <si>
    <t>861000О.99.0.АЖ04БЭ31000</t>
  </si>
  <si>
    <t>861000О.99.0.АЖ04БШ30000</t>
  </si>
  <si>
    <t>861000О.99.0.АЖ04БШ21000</t>
  </si>
  <si>
    <t>861000О.99.0.АЖ04БШ17000</t>
  </si>
  <si>
    <t>Сердечно-сосудистая хирургия/69</t>
  </si>
  <si>
    <t>Сердечно-сосудистая хирургия/60</t>
  </si>
  <si>
    <t>Сердечно-сосудистая хирургия/56</t>
  </si>
  <si>
    <t>Офтальмология/41</t>
  </si>
  <si>
    <t>861000О.99.0.АЖ04БЦ08000</t>
  </si>
  <si>
    <t>861000О.99.0.АЖ04БТ89000</t>
  </si>
  <si>
    <t>Нейрохирургия/ 13</t>
  </si>
  <si>
    <t>Комбустиология/ 9</t>
  </si>
  <si>
    <t>861000О.99.0.АЖ04БС88000</t>
  </si>
  <si>
    <t>Онкология/27</t>
  </si>
  <si>
    <t>861000О.99.0.АЖ04БФ00000</t>
  </si>
  <si>
    <t>Педиатрия/49</t>
  </si>
  <si>
    <t>861000О.99.0.АЖ04БЧ13000</t>
  </si>
  <si>
    <t>Урология/87</t>
  </si>
  <si>
    <t>861000О.99.0.АЖ04БЯ36000</t>
  </si>
  <si>
    <t xml:space="preserve">Онкология/19         </t>
  </si>
  <si>
    <t>861000О.99.0.АЖ04БУ92000</t>
  </si>
  <si>
    <t>Эндокринологи/95</t>
  </si>
  <si>
    <t>861000О.99.0.АЖ04ВБ38000</t>
  </si>
  <si>
    <t>Приложение 1.                                                                     (от 21.12.2022 №1133)</t>
  </si>
  <si>
    <t>2023 год</t>
  </si>
  <si>
    <t>Нейрохирургия/13</t>
  </si>
  <si>
    <t>Комбустиология/9</t>
  </si>
  <si>
    <t xml:space="preserve">Онкология/19       </t>
  </si>
  <si>
    <t>Эндокринология/95</t>
  </si>
  <si>
    <t xml:space="preserve">Базовый норматив затрат на оказание                    1 ед. услуги, на 2023 год, рублей  </t>
  </si>
  <si>
    <t>Приложение 2. (от 21.12.2022 №1133)</t>
  </si>
  <si>
    <t>Объемы госзадания на 01.01.2023</t>
  </si>
  <si>
    <t>Программа подготовки специалистов среднего звена 
Укрупненная группа
31.00.00 Клиническая медицина: по специальности
31.02.03 Лабораторная диагностика</t>
  </si>
  <si>
    <t>Программа подготовки специалистов среднего звена по специальностям
34.02.01 Сестринское дело</t>
  </si>
  <si>
    <t>Программа подготовки специалистов среднего звена 
Укрупненная группа
31.00.00 Клиническая медицина: по специальностям
31.02.03 Лабораторная диагностика</t>
  </si>
  <si>
    <t xml:space="preserve">Программа подготовки специалистов среднего звена по специальностям 34.02.01 Сестринское дело 
</t>
  </si>
  <si>
    <t>1,53314-3,17586</t>
  </si>
  <si>
    <t>1,01828-4,48549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</si>
</sst>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00"/>
    <numFmt numFmtId="166" formatCode="0.00000"/>
    <numFmt numFmtId="167" formatCode="0.0000"/>
  </numFmts>
  <fonts count="19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color rgb="FF000000"/>
      <name val="Arial CYR"/>
    </font>
    <font>
      <b/>
      <sz val="10"/>
      <color theme="6" tint="-0.249977111117893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4" fontId="10" fillId="8" borderId="13">
      <alignment horizontal="right" vertical="top" shrinkToFit="1"/>
    </xf>
    <xf numFmtId="0" fontId="14" fillId="0" borderId="0"/>
  </cellStyleXfs>
  <cellXfs count="2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0" xfId="1" applyFont="1"/>
    <xf numFmtId="3" fontId="9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4" fontId="12" fillId="5" borderId="4" xfId="1" applyNumberFormat="1" applyFont="1" applyFill="1" applyBorder="1" applyAlignment="1">
      <alignment vertical="center" wrapText="1"/>
    </xf>
    <xf numFmtId="0" fontId="12" fillId="5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4" fontId="9" fillId="7" borderId="1" xfId="1" applyNumberFormat="1" applyFont="1" applyFill="1" applyBorder="1" applyAlignment="1">
      <alignment horizontal="center" vertical="center" wrapText="1"/>
    </xf>
    <xf numFmtId="4" fontId="1" fillId="7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4" fontId="9" fillId="6" borderId="1" xfId="1" applyNumberFormat="1" applyFont="1" applyFill="1" applyBorder="1" applyAlignment="1">
      <alignment horizontal="center" vertical="center"/>
    </xf>
    <xf numFmtId="4" fontId="1" fillId="6" borderId="1" xfId="1" applyNumberFormat="1" applyFont="1" applyFill="1" applyBorder="1" applyAlignment="1">
      <alignment horizontal="center" vertical="center"/>
    </xf>
    <xf numFmtId="0" fontId="11" fillId="0" borderId="0" xfId="1" applyFont="1"/>
    <xf numFmtId="4" fontId="9" fillId="6" borderId="1" xfId="1" applyNumberFormat="1" applyFont="1" applyFill="1" applyBorder="1" applyAlignment="1">
      <alignment horizontal="center" vertical="center" wrapText="1"/>
    </xf>
    <xf numFmtId="4" fontId="1" fillId="6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/>
    </xf>
    <xf numFmtId="4" fontId="1" fillId="5" borderId="1" xfId="1" applyNumberFormat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left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4" fillId="0" borderId="0" xfId="1" applyFont="1"/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 shrinkToFit="1"/>
    </xf>
    <xf numFmtId="4" fontId="9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1" xfId="0" applyFont="1" applyFill="1" applyBorder="1"/>
    <xf numFmtId="4" fontId="3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10" borderId="1" xfId="3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3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49" fontId="3" fillId="7" borderId="1" xfId="1" quotePrefix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/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10" borderId="6" xfId="3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5" fillId="0" borderId="6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wrapText="1"/>
    </xf>
    <xf numFmtId="0" fontId="17" fillId="0" borderId="3" xfId="0" applyFont="1" applyBorder="1" applyAlignment="1">
      <alignment wrapText="1"/>
    </xf>
    <xf numFmtId="4" fontId="15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67" fontId="15" fillId="0" borderId="6" xfId="0" applyNumberFormat="1" applyFont="1" applyBorder="1" applyAlignment="1">
      <alignment horizontal="center" vertical="center" wrapText="1"/>
    </xf>
    <xf numFmtId="167" fontId="17" fillId="0" borderId="11" xfId="0" applyNumberFormat="1" applyFont="1" applyBorder="1" applyAlignment="1">
      <alignment vertical="center" wrapText="1"/>
    </xf>
    <xf numFmtId="167" fontId="17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3" fontId="15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8" fillId="9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9" borderId="1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top" wrapText="1"/>
    </xf>
    <xf numFmtId="3" fontId="18" fillId="2" borderId="1" xfId="0" applyNumberFormat="1" applyFont="1" applyFill="1" applyBorder="1" applyAlignment="1">
      <alignment horizontal="center" vertical="center"/>
    </xf>
    <xf numFmtId="3" fontId="18" fillId="9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 shrinkToFit="1"/>
    </xf>
    <xf numFmtId="3" fontId="15" fillId="2" borderId="0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/>
    <xf numFmtId="0" fontId="2" fillId="0" borderId="0" xfId="0" applyFont="1"/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</cellXfs>
  <cellStyles count="4">
    <cellStyle name="xl38" xfId="2"/>
    <cellStyle name="Обычный" xfId="0" builtinId="0"/>
    <cellStyle name="Обычный 2" xfId="1"/>
    <cellStyle name="Обычный_Высокие технологии" xfId="3"/>
  </cellStyles>
  <dxfs count="0"/>
  <tableStyles count="0" defaultTableStyle="TableStyleMedium9" defaultPivotStyle="PivotStyleLight16"/>
  <colors>
    <mruColors>
      <color rgb="FF0000FF"/>
      <color rgb="FFFFFF99"/>
      <color rgb="FF33CC33"/>
      <color rgb="FFD2FCD9"/>
      <color rgb="FF66FFCC"/>
      <color rgb="FFFFFFCC"/>
      <color rgb="FF99FF33"/>
      <color rgb="FFCCECFF"/>
      <color rgb="FF008000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="80" zoomScaleNormal="80" workbookViewId="0">
      <pane ySplit="4" topLeftCell="A95" activePane="bottomLeft" state="frozen"/>
      <selection activeCell="C1" sqref="C1"/>
      <selection pane="bottomLeft" activeCell="I8" sqref="I8"/>
    </sheetView>
  </sheetViews>
  <sheetFormatPr defaultRowHeight="16.5"/>
  <cols>
    <col min="1" max="1" width="12.140625" style="13" customWidth="1"/>
    <col min="2" max="2" width="58.5703125" style="14" customWidth="1"/>
    <col min="3" max="3" width="9.140625" style="15" customWidth="1"/>
    <col min="4" max="4" width="15" style="16" customWidth="1"/>
    <col min="5" max="5" width="13.28515625" style="16" customWidth="1"/>
    <col min="6" max="6" width="20.85546875" style="16" customWidth="1"/>
    <col min="7" max="7" width="16.42578125" style="67" customWidth="1"/>
    <col min="8" max="8" width="15.5703125" style="68" customWidth="1"/>
    <col min="9" max="9" width="16.140625" style="68" customWidth="1"/>
    <col min="10" max="10" width="9.140625" style="18"/>
    <col min="11" max="11" width="19.7109375" style="18" hidden="1" customWidth="1"/>
    <col min="12" max="16384" width="9.140625" style="18"/>
  </cols>
  <sheetData>
    <row r="1" spans="1:9" ht="48.75" customHeight="1">
      <c r="G1" s="200" t="s">
        <v>315</v>
      </c>
      <c r="H1" s="201"/>
      <c r="I1" s="201"/>
    </row>
    <row r="2" spans="1:9" ht="43.5" customHeight="1">
      <c r="A2" s="178" t="s">
        <v>206</v>
      </c>
      <c r="B2" s="202" t="s">
        <v>0</v>
      </c>
      <c r="C2" s="202" t="s">
        <v>1</v>
      </c>
      <c r="D2" s="203"/>
      <c r="E2" s="202" t="s">
        <v>83</v>
      </c>
      <c r="F2" s="202" t="s">
        <v>91</v>
      </c>
      <c r="G2" s="204" t="s">
        <v>90</v>
      </c>
      <c r="H2" s="205"/>
      <c r="I2" s="205"/>
    </row>
    <row r="3" spans="1:9" ht="40.5" customHeight="1">
      <c r="A3" s="178"/>
      <c r="B3" s="203"/>
      <c r="C3" s="203"/>
      <c r="D3" s="203"/>
      <c r="E3" s="203"/>
      <c r="F3" s="203"/>
      <c r="G3" s="19" t="s">
        <v>316</v>
      </c>
      <c r="H3" s="20" t="s">
        <v>227</v>
      </c>
      <c r="I3" s="20" t="s">
        <v>286</v>
      </c>
    </row>
    <row r="4" spans="1:9" s="17" customFormat="1" ht="26.25" customHeight="1">
      <c r="A4" s="127"/>
      <c r="B4" s="174" t="s">
        <v>85</v>
      </c>
      <c r="C4" s="196"/>
      <c r="D4" s="196"/>
      <c r="E4" s="196"/>
      <c r="F4" s="197"/>
      <c r="G4" s="21"/>
      <c r="H4" s="22"/>
      <c r="I4" s="22"/>
    </row>
    <row r="5" spans="1:9" ht="51.75" customHeight="1">
      <c r="A5" s="128" t="s">
        <v>142</v>
      </c>
      <c r="B5" s="24" t="s">
        <v>82</v>
      </c>
      <c r="C5" s="162"/>
      <c r="D5" s="162"/>
      <c r="E5" s="25" t="s">
        <v>14</v>
      </c>
      <c r="F5" s="25" t="s">
        <v>201</v>
      </c>
      <c r="G5" s="26">
        <v>435.96</v>
      </c>
      <c r="H5" s="27">
        <v>453.4</v>
      </c>
      <c r="I5" s="27">
        <v>471.54</v>
      </c>
    </row>
    <row r="6" spans="1:9" ht="87" customHeight="1">
      <c r="A6" s="129" t="s">
        <v>143</v>
      </c>
      <c r="B6" s="24" t="s">
        <v>2</v>
      </c>
      <c r="C6" s="162" t="s">
        <v>3</v>
      </c>
      <c r="D6" s="162"/>
      <c r="E6" s="25" t="s">
        <v>8</v>
      </c>
      <c r="F6" s="28" t="s">
        <v>99</v>
      </c>
      <c r="G6" s="26">
        <v>167864.47</v>
      </c>
      <c r="H6" s="122">
        <v>174579.05</v>
      </c>
      <c r="I6" s="122">
        <v>181562.21</v>
      </c>
    </row>
    <row r="7" spans="1:9" ht="83.25" customHeight="1">
      <c r="A7" s="130" t="s">
        <v>144</v>
      </c>
      <c r="B7" s="29" t="s">
        <v>2</v>
      </c>
      <c r="C7" s="162" t="s">
        <v>4</v>
      </c>
      <c r="D7" s="162"/>
      <c r="E7" s="25" t="s">
        <v>8</v>
      </c>
      <c r="F7" s="30" t="s">
        <v>99</v>
      </c>
      <c r="G7" s="26">
        <v>345208.4</v>
      </c>
      <c r="H7" s="122">
        <v>359016.74</v>
      </c>
      <c r="I7" s="122">
        <v>373377.41</v>
      </c>
    </row>
    <row r="8" spans="1:9" ht="111.75" customHeight="1">
      <c r="A8" s="130" t="s">
        <v>146</v>
      </c>
      <c r="B8" s="126" t="s">
        <v>2</v>
      </c>
      <c r="C8" s="162" t="s">
        <v>109</v>
      </c>
      <c r="D8" s="162"/>
      <c r="E8" s="25" t="s">
        <v>8</v>
      </c>
      <c r="F8" s="28" t="s">
        <v>99</v>
      </c>
      <c r="G8" s="26">
        <v>24315.72</v>
      </c>
      <c r="H8" s="122">
        <v>25288.35</v>
      </c>
      <c r="I8" s="122">
        <v>26299.88</v>
      </c>
    </row>
    <row r="9" spans="1:9" ht="67.5" customHeight="1">
      <c r="A9" s="128" t="s">
        <v>150</v>
      </c>
      <c r="B9" s="24" t="s">
        <v>2</v>
      </c>
      <c r="C9" s="162" t="s">
        <v>6</v>
      </c>
      <c r="D9" s="162"/>
      <c r="E9" s="25" t="s">
        <v>8</v>
      </c>
      <c r="F9" s="28" t="s">
        <v>99</v>
      </c>
      <c r="G9" s="26">
        <v>32198.03</v>
      </c>
      <c r="H9" s="122">
        <v>33485.949999999997</v>
      </c>
      <c r="I9" s="122">
        <v>34825.39</v>
      </c>
    </row>
    <row r="10" spans="1:9" ht="68.25" customHeight="1">
      <c r="A10" s="128" t="s">
        <v>145</v>
      </c>
      <c r="B10" s="24" t="s">
        <v>2</v>
      </c>
      <c r="C10" s="162" t="s">
        <v>7</v>
      </c>
      <c r="D10" s="162"/>
      <c r="E10" s="25" t="s">
        <v>8</v>
      </c>
      <c r="F10" s="28" t="s">
        <v>99</v>
      </c>
      <c r="G10" s="26">
        <v>37965.43</v>
      </c>
      <c r="H10" s="122">
        <v>39484.050000000003</v>
      </c>
      <c r="I10" s="122">
        <v>41063.410000000003</v>
      </c>
    </row>
    <row r="11" spans="1:9" ht="63.75" customHeight="1">
      <c r="A11" s="128" t="s">
        <v>147</v>
      </c>
      <c r="B11" s="31" t="s">
        <v>108</v>
      </c>
      <c r="C11" s="198"/>
      <c r="D11" s="199"/>
      <c r="E11" s="25" t="s">
        <v>8</v>
      </c>
      <c r="F11" s="28" t="s">
        <v>99</v>
      </c>
      <c r="G11" s="26">
        <v>58478.42</v>
      </c>
      <c r="H11" s="122">
        <v>60817.56</v>
      </c>
      <c r="I11" s="122">
        <v>63250.26</v>
      </c>
    </row>
    <row r="12" spans="1:9" ht="47.25">
      <c r="A12" s="131" t="s">
        <v>148</v>
      </c>
      <c r="B12" s="24" t="s">
        <v>89</v>
      </c>
      <c r="C12" s="162"/>
      <c r="D12" s="162"/>
      <c r="E12" s="25" t="s">
        <v>8</v>
      </c>
      <c r="F12" s="28" t="s">
        <v>99</v>
      </c>
      <c r="G12" s="26">
        <v>30928.34</v>
      </c>
      <c r="H12" s="122">
        <v>32165.47</v>
      </c>
      <c r="I12" s="122">
        <v>33452.089999999997</v>
      </c>
    </row>
    <row r="13" spans="1:9" ht="21" customHeight="1">
      <c r="A13" s="132"/>
      <c r="B13" s="32"/>
      <c r="C13" s="33"/>
      <c r="D13" s="34"/>
      <c r="E13" s="35"/>
      <c r="F13" s="36"/>
      <c r="G13" s="37"/>
      <c r="H13" s="38"/>
      <c r="I13" s="38"/>
    </row>
    <row r="14" spans="1:9" ht="61.5" customHeight="1">
      <c r="A14" s="133" t="s">
        <v>290</v>
      </c>
      <c r="B14" s="39" t="s">
        <v>92</v>
      </c>
      <c r="C14" s="194" t="s">
        <v>287</v>
      </c>
      <c r="D14" s="195"/>
      <c r="E14" s="40" t="s">
        <v>8</v>
      </c>
      <c r="F14" s="41" t="s">
        <v>98</v>
      </c>
      <c r="G14" s="26">
        <v>221176</v>
      </c>
      <c r="H14" s="122">
        <v>230023.04000000001</v>
      </c>
      <c r="I14" s="122">
        <v>239223.96</v>
      </c>
    </row>
    <row r="15" spans="1:9" ht="84" customHeight="1">
      <c r="A15" s="133" t="s">
        <v>291</v>
      </c>
      <c r="B15" s="39" t="s">
        <v>92</v>
      </c>
      <c r="C15" s="194" t="s">
        <v>288</v>
      </c>
      <c r="D15" s="195"/>
      <c r="E15" s="40" t="s">
        <v>8</v>
      </c>
      <c r="F15" s="41" t="s">
        <v>98</v>
      </c>
      <c r="G15" s="26">
        <v>180416</v>
      </c>
      <c r="H15" s="122">
        <v>187632.64000000001</v>
      </c>
      <c r="I15" s="122">
        <v>195137.95</v>
      </c>
    </row>
    <row r="16" spans="1:9" ht="64.5" customHeight="1">
      <c r="A16" s="133" t="s">
        <v>292</v>
      </c>
      <c r="B16" s="39" t="s">
        <v>92</v>
      </c>
      <c r="C16" s="194" t="s">
        <v>289</v>
      </c>
      <c r="D16" s="195"/>
      <c r="E16" s="40" t="s">
        <v>8</v>
      </c>
      <c r="F16" s="41" t="s">
        <v>98</v>
      </c>
      <c r="G16" s="26">
        <v>227315</v>
      </c>
      <c r="H16" s="122">
        <v>236407.6</v>
      </c>
      <c r="I16" s="122">
        <v>245863.9</v>
      </c>
    </row>
    <row r="17" spans="1:9" ht="54.75" customHeight="1">
      <c r="A17" s="133" t="s">
        <v>293</v>
      </c>
      <c r="B17" s="39" t="s">
        <v>92</v>
      </c>
      <c r="C17" s="194" t="s">
        <v>296</v>
      </c>
      <c r="D17" s="195"/>
      <c r="E17" s="40" t="s">
        <v>8</v>
      </c>
      <c r="F17" s="41" t="s">
        <v>98</v>
      </c>
      <c r="G17" s="26">
        <v>399881</v>
      </c>
      <c r="H17" s="122">
        <v>415876.24</v>
      </c>
      <c r="I17" s="122">
        <v>432511.29</v>
      </c>
    </row>
    <row r="18" spans="1:9" ht="54.75" customHeight="1">
      <c r="A18" s="133" t="s">
        <v>294</v>
      </c>
      <c r="B18" s="39" t="s">
        <v>92</v>
      </c>
      <c r="C18" s="194" t="s">
        <v>297</v>
      </c>
      <c r="D18" s="195"/>
      <c r="E18" s="40" t="s">
        <v>8</v>
      </c>
      <c r="F18" s="41" t="s">
        <v>98</v>
      </c>
      <c r="G18" s="26">
        <v>1149018</v>
      </c>
      <c r="H18" s="122">
        <v>1194978.72</v>
      </c>
      <c r="I18" s="122">
        <v>1242777.8700000001</v>
      </c>
    </row>
    <row r="19" spans="1:9" ht="54.75" customHeight="1">
      <c r="A19" s="133" t="s">
        <v>295</v>
      </c>
      <c r="B19" s="123" t="s">
        <v>92</v>
      </c>
      <c r="C19" s="194" t="s">
        <v>298</v>
      </c>
      <c r="D19" s="195"/>
      <c r="E19" s="40" t="s">
        <v>8</v>
      </c>
      <c r="F19" s="125" t="s">
        <v>98</v>
      </c>
      <c r="G19" s="26">
        <v>379105</v>
      </c>
      <c r="H19" s="122">
        <v>394269.2</v>
      </c>
      <c r="I19" s="122">
        <v>410039.97</v>
      </c>
    </row>
    <row r="20" spans="1:9" ht="54.75" customHeight="1">
      <c r="A20" s="133" t="s">
        <v>300</v>
      </c>
      <c r="B20" s="39" t="s">
        <v>92</v>
      </c>
      <c r="C20" s="194" t="s">
        <v>299</v>
      </c>
      <c r="D20" s="195"/>
      <c r="E20" s="40" t="s">
        <v>8</v>
      </c>
      <c r="F20" s="41" t="s">
        <v>98</v>
      </c>
      <c r="G20" s="26">
        <v>113649</v>
      </c>
      <c r="H20" s="122">
        <v>118194.96</v>
      </c>
      <c r="I20" s="122">
        <v>122922.76</v>
      </c>
    </row>
    <row r="21" spans="1:9" ht="54.75" customHeight="1">
      <c r="A21" s="133" t="s">
        <v>301</v>
      </c>
      <c r="B21" s="39" t="s">
        <v>92</v>
      </c>
      <c r="C21" s="206" t="s">
        <v>302</v>
      </c>
      <c r="D21" s="207"/>
      <c r="E21" s="40" t="s">
        <v>8</v>
      </c>
      <c r="F21" s="41" t="s">
        <v>98</v>
      </c>
      <c r="G21" s="26">
        <v>469708</v>
      </c>
      <c r="H21" s="122">
        <v>488496.32</v>
      </c>
      <c r="I21" s="122">
        <v>508036.17</v>
      </c>
    </row>
    <row r="22" spans="1:9" ht="54.75" customHeight="1">
      <c r="A22" s="133" t="s">
        <v>304</v>
      </c>
      <c r="B22" s="123" t="s">
        <v>92</v>
      </c>
      <c r="C22" s="206" t="s">
        <v>303</v>
      </c>
      <c r="D22" s="207"/>
      <c r="E22" s="40" t="s">
        <v>8</v>
      </c>
      <c r="F22" s="125" t="s">
        <v>98</v>
      </c>
      <c r="G22" s="26">
        <v>141779</v>
      </c>
      <c r="H22" s="122">
        <v>147450.16</v>
      </c>
      <c r="I22" s="122">
        <v>153348.17000000001</v>
      </c>
    </row>
    <row r="23" spans="1:9" ht="54.75" customHeight="1">
      <c r="A23" s="133" t="s">
        <v>306</v>
      </c>
      <c r="B23" s="69" t="s">
        <v>92</v>
      </c>
      <c r="C23" s="208" t="s">
        <v>305</v>
      </c>
      <c r="D23" s="209"/>
      <c r="E23" s="40" t="s">
        <v>8</v>
      </c>
      <c r="F23" s="70" t="s">
        <v>98</v>
      </c>
      <c r="G23" s="26">
        <v>391421</v>
      </c>
      <c r="H23" s="122">
        <v>407077.84</v>
      </c>
      <c r="I23" s="122">
        <v>423360.95</v>
      </c>
    </row>
    <row r="24" spans="1:9" ht="54.75" customHeight="1">
      <c r="A24" s="133" t="s">
        <v>308</v>
      </c>
      <c r="B24" s="69" t="s">
        <v>92</v>
      </c>
      <c r="C24" s="208" t="s">
        <v>307</v>
      </c>
      <c r="D24" s="209"/>
      <c r="E24" s="40" t="s">
        <v>8</v>
      </c>
      <c r="F24" s="70" t="s">
        <v>98</v>
      </c>
      <c r="G24" s="26">
        <v>255878</v>
      </c>
      <c r="H24" s="122">
        <v>266113.12</v>
      </c>
      <c r="I24" s="122">
        <v>276757.64</v>
      </c>
    </row>
    <row r="25" spans="1:9" ht="74.25" customHeight="1">
      <c r="A25" s="133" t="s">
        <v>310</v>
      </c>
      <c r="B25" s="69" t="s">
        <v>92</v>
      </c>
      <c r="C25" s="208" t="s">
        <v>309</v>
      </c>
      <c r="D25" s="209"/>
      <c r="E25" s="40" t="s">
        <v>8</v>
      </c>
      <c r="F25" s="70" t="s">
        <v>98</v>
      </c>
      <c r="G25" s="26">
        <v>159788</v>
      </c>
      <c r="H25" s="122">
        <v>166179.51999999999</v>
      </c>
      <c r="I25" s="122">
        <v>172826.7</v>
      </c>
    </row>
    <row r="26" spans="1:9" ht="54.75" customHeight="1">
      <c r="A26" s="133" t="s">
        <v>314</v>
      </c>
      <c r="B26" s="69" t="s">
        <v>92</v>
      </c>
      <c r="C26" s="208" t="s">
        <v>313</v>
      </c>
      <c r="D26" s="209"/>
      <c r="E26" s="40" t="s">
        <v>8</v>
      </c>
      <c r="F26" s="70" t="s">
        <v>98</v>
      </c>
      <c r="G26" s="26">
        <v>401562</v>
      </c>
      <c r="H26" s="122">
        <v>417624.48</v>
      </c>
      <c r="I26" s="122">
        <v>434329.46</v>
      </c>
    </row>
    <row r="27" spans="1:9" ht="54.75" customHeight="1">
      <c r="A27" s="133" t="s">
        <v>312</v>
      </c>
      <c r="B27" s="69" t="s">
        <v>92</v>
      </c>
      <c r="C27" s="210" t="s">
        <v>311</v>
      </c>
      <c r="D27" s="209"/>
      <c r="E27" s="40" t="s">
        <v>8</v>
      </c>
      <c r="F27" s="70" t="s">
        <v>98</v>
      </c>
      <c r="G27" s="26">
        <v>260237</v>
      </c>
      <c r="H27" s="122">
        <v>270646.48</v>
      </c>
      <c r="I27" s="122">
        <v>281472.34000000003</v>
      </c>
    </row>
    <row r="28" spans="1:9" ht="18" customHeight="1">
      <c r="A28" s="134"/>
      <c r="B28" s="42"/>
      <c r="C28" s="43"/>
      <c r="D28" s="44"/>
      <c r="E28" s="45"/>
      <c r="F28" s="46"/>
      <c r="G28" s="47"/>
      <c r="H28" s="48"/>
      <c r="I28" s="48"/>
    </row>
    <row r="29" spans="1:9" s="49" customFormat="1" ht="35.25" customHeight="1">
      <c r="A29" s="128" t="s">
        <v>179</v>
      </c>
      <c r="B29" s="24" t="s">
        <v>9</v>
      </c>
      <c r="C29" s="162"/>
      <c r="D29" s="162"/>
      <c r="E29" s="25" t="s">
        <v>8</v>
      </c>
      <c r="F29" s="25" t="s">
        <v>118</v>
      </c>
      <c r="G29" s="26">
        <v>2764.7</v>
      </c>
      <c r="H29" s="122">
        <v>2875.3</v>
      </c>
      <c r="I29" s="122">
        <v>2990.3</v>
      </c>
    </row>
    <row r="30" spans="1:9" s="49" customFormat="1" ht="36.75" customHeight="1">
      <c r="A30" s="128" t="s">
        <v>182</v>
      </c>
      <c r="B30" s="24" t="s">
        <v>9</v>
      </c>
      <c r="C30" s="162"/>
      <c r="D30" s="162"/>
      <c r="E30" s="25" t="s">
        <v>88</v>
      </c>
      <c r="F30" s="41" t="s">
        <v>133</v>
      </c>
      <c r="G30" s="26">
        <v>467.6</v>
      </c>
      <c r="H30" s="122">
        <v>486.3</v>
      </c>
      <c r="I30" s="122">
        <v>505.8</v>
      </c>
    </row>
    <row r="31" spans="1:9" s="49" customFormat="1" ht="100.5" customHeight="1">
      <c r="A31" s="128" t="s">
        <v>176</v>
      </c>
      <c r="B31" s="24" t="s">
        <v>9</v>
      </c>
      <c r="C31" s="162"/>
      <c r="D31" s="162"/>
      <c r="E31" s="41" t="s">
        <v>175</v>
      </c>
      <c r="F31" s="41" t="s">
        <v>133</v>
      </c>
      <c r="G31" s="26">
        <v>2338.3000000000002</v>
      </c>
      <c r="H31" s="122">
        <v>2431.8000000000002</v>
      </c>
      <c r="I31" s="122">
        <v>2529.1</v>
      </c>
    </row>
    <row r="32" spans="1:9" ht="18.75" customHeight="1">
      <c r="A32" s="134"/>
      <c r="B32" s="42"/>
      <c r="C32" s="192"/>
      <c r="D32" s="193"/>
      <c r="E32" s="46"/>
      <c r="F32" s="46"/>
      <c r="G32" s="50"/>
      <c r="H32" s="51"/>
      <c r="I32" s="51"/>
    </row>
    <row r="33" spans="1:9" ht="51" customHeight="1">
      <c r="A33" s="128" t="s">
        <v>149</v>
      </c>
      <c r="B33" s="24" t="s">
        <v>10</v>
      </c>
      <c r="C33" s="168" t="s">
        <v>219</v>
      </c>
      <c r="D33" s="162"/>
      <c r="E33" s="41" t="s">
        <v>11</v>
      </c>
      <c r="F33" s="41" t="s">
        <v>136</v>
      </c>
      <c r="G33" s="26">
        <v>18810</v>
      </c>
      <c r="H33" s="122">
        <v>19562.400000000001</v>
      </c>
      <c r="I33" s="122">
        <v>20344.900000000001</v>
      </c>
    </row>
    <row r="34" spans="1:9" ht="70.5" customHeight="1">
      <c r="A34" s="128" t="s">
        <v>150</v>
      </c>
      <c r="B34" s="24" t="s">
        <v>2</v>
      </c>
      <c r="C34" s="168" t="s">
        <v>220</v>
      </c>
      <c r="D34" s="162"/>
      <c r="E34" s="41" t="s">
        <v>11</v>
      </c>
      <c r="F34" s="41" t="s">
        <v>136</v>
      </c>
      <c r="G34" s="26">
        <v>18080</v>
      </c>
      <c r="H34" s="122">
        <v>18803.2</v>
      </c>
      <c r="I34" s="122">
        <v>19555.330000000002</v>
      </c>
    </row>
    <row r="35" spans="1:9" ht="53.25" customHeight="1">
      <c r="A35" s="135" t="s">
        <v>181</v>
      </c>
      <c r="B35" s="24" t="s">
        <v>10</v>
      </c>
      <c r="C35" s="168" t="s">
        <v>221</v>
      </c>
      <c r="D35" s="162"/>
      <c r="E35" s="41" t="s">
        <v>11</v>
      </c>
      <c r="F35" s="41" t="s">
        <v>136</v>
      </c>
      <c r="G35" s="26">
        <v>69279.72</v>
      </c>
      <c r="H35" s="122">
        <v>72050.91</v>
      </c>
      <c r="I35" s="122">
        <v>74932.95</v>
      </c>
    </row>
    <row r="36" spans="1:9" ht="71.25" customHeight="1">
      <c r="A36" s="128" t="s">
        <v>151</v>
      </c>
      <c r="B36" s="24" t="s">
        <v>2</v>
      </c>
      <c r="C36" s="162" t="s">
        <v>222</v>
      </c>
      <c r="D36" s="162"/>
      <c r="E36" s="41" t="s">
        <v>11</v>
      </c>
      <c r="F36" s="41" t="s">
        <v>136</v>
      </c>
      <c r="G36" s="26">
        <v>9689.2999999999993</v>
      </c>
      <c r="H36" s="122">
        <v>10076.870000000001</v>
      </c>
      <c r="I36" s="122">
        <v>10479.94</v>
      </c>
    </row>
    <row r="37" spans="1:9" ht="66" customHeight="1">
      <c r="A37" s="128" t="s">
        <v>152</v>
      </c>
      <c r="B37" s="24" t="s">
        <v>2</v>
      </c>
      <c r="C37" s="162" t="s">
        <v>223</v>
      </c>
      <c r="D37" s="162"/>
      <c r="E37" s="41" t="s">
        <v>11</v>
      </c>
      <c r="F37" s="41" t="s">
        <v>136</v>
      </c>
      <c r="G37" s="26">
        <v>20190</v>
      </c>
      <c r="H37" s="122">
        <v>20997.599999999999</v>
      </c>
      <c r="I37" s="122">
        <v>21837.5</v>
      </c>
    </row>
    <row r="38" spans="1:9" ht="33" customHeight="1">
      <c r="A38" s="136"/>
      <c r="B38" s="52"/>
      <c r="C38" s="187"/>
      <c r="D38" s="188"/>
      <c r="E38" s="53"/>
      <c r="F38" s="53"/>
      <c r="G38" s="54"/>
      <c r="H38" s="55"/>
      <c r="I38" s="55"/>
    </row>
    <row r="39" spans="1:9" ht="52.5" customHeight="1">
      <c r="A39" s="130" t="s">
        <v>180</v>
      </c>
      <c r="B39" s="24" t="s">
        <v>12</v>
      </c>
      <c r="C39" s="162"/>
      <c r="D39" s="162"/>
      <c r="E39" s="25" t="s">
        <v>8</v>
      </c>
      <c r="F39" s="41" t="s">
        <v>118</v>
      </c>
      <c r="G39" s="26">
        <v>5445.23</v>
      </c>
      <c r="H39" s="147">
        <v>5663.04</v>
      </c>
      <c r="I39" s="147">
        <v>5889.56</v>
      </c>
    </row>
    <row r="40" spans="1:9" ht="66" customHeight="1">
      <c r="A40" s="130" t="s">
        <v>153</v>
      </c>
      <c r="B40" s="189" t="s">
        <v>10</v>
      </c>
      <c r="C40" s="168" t="s">
        <v>15</v>
      </c>
      <c r="D40" s="23" t="s">
        <v>224</v>
      </c>
      <c r="E40" s="23" t="s">
        <v>88</v>
      </c>
      <c r="F40" s="41" t="s">
        <v>135</v>
      </c>
      <c r="G40" s="26">
        <v>1508.5</v>
      </c>
      <c r="H40" s="122">
        <v>1568.9</v>
      </c>
      <c r="I40" s="122">
        <v>1631.6</v>
      </c>
    </row>
    <row r="41" spans="1:9" ht="70.5" customHeight="1">
      <c r="A41" s="130" t="s">
        <v>154</v>
      </c>
      <c r="B41" s="167"/>
      <c r="C41" s="162"/>
      <c r="D41" s="23" t="s">
        <v>168</v>
      </c>
      <c r="E41" s="23" t="s">
        <v>88</v>
      </c>
      <c r="F41" s="41" t="s">
        <v>135</v>
      </c>
      <c r="G41" s="26">
        <v>1508.5</v>
      </c>
      <c r="H41" s="122">
        <v>1568.9</v>
      </c>
      <c r="I41" s="122">
        <v>1631.6</v>
      </c>
    </row>
    <row r="42" spans="1:9" ht="68.25" customHeight="1">
      <c r="A42" s="130" t="s">
        <v>155</v>
      </c>
      <c r="B42" s="167"/>
      <c r="C42" s="162"/>
      <c r="D42" s="23" t="s">
        <v>169</v>
      </c>
      <c r="E42" s="23" t="s">
        <v>88</v>
      </c>
      <c r="F42" s="41" t="s">
        <v>135</v>
      </c>
      <c r="G42" s="26">
        <v>1508.5</v>
      </c>
      <c r="H42" s="122">
        <v>1568.9</v>
      </c>
      <c r="I42" s="122">
        <v>1631.6</v>
      </c>
    </row>
    <row r="43" spans="1:9" ht="75.75" customHeight="1">
      <c r="A43" s="130" t="s">
        <v>160</v>
      </c>
      <c r="B43" s="167"/>
      <c r="C43" s="162"/>
      <c r="D43" s="23" t="s">
        <v>170</v>
      </c>
      <c r="E43" s="23" t="s">
        <v>88</v>
      </c>
      <c r="F43" s="41" t="s">
        <v>135</v>
      </c>
      <c r="G43" s="26">
        <v>1508.5</v>
      </c>
      <c r="H43" s="122">
        <v>1568.9</v>
      </c>
      <c r="I43" s="122">
        <v>1631.6</v>
      </c>
    </row>
    <row r="44" spans="1:9" ht="72.75" customHeight="1">
      <c r="A44" s="128" t="s">
        <v>159</v>
      </c>
      <c r="B44" s="167"/>
      <c r="C44" s="162"/>
      <c r="D44" s="23" t="s">
        <v>16</v>
      </c>
      <c r="E44" s="23" t="s">
        <v>88</v>
      </c>
      <c r="F44" s="41" t="s">
        <v>135</v>
      </c>
      <c r="G44" s="26">
        <v>1508.5</v>
      </c>
      <c r="H44" s="122">
        <v>1568.9</v>
      </c>
      <c r="I44" s="122">
        <v>1631.6</v>
      </c>
    </row>
    <row r="45" spans="1:9" ht="78.75" customHeight="1">
      <c r="A45" s="128" t="s">
        <v>156</v>
      </c>
      <c r="B45" s="167"/>
      <c r="C45" s="162"/>
      <c r="D45" s="23" t="s">
        <v>171</v>
      </c>
      <c r="E45" s="23" t="s">
        <v>88</v>
      </c>
      <c r="F45" s="41" t="s">
        <v>135</v>
      </c>
      <c r="G45" s="26">
        <v>1508.5</v>
      </c>
      <c r="H45" s="122">
        <v>1568.9</v>
      </c>
      <c r="I45" s="122">
        <v>1631.6</v>
      </c>
    </row>
    <row r="46" spans="1:9" ht="62.25" customHeight="1">
      <c r="A46" s="130" t="s">
        <v>158</v>
      </c>
      <c r="B46" s="167"/>
      <c r="C46" s="162"/>
      <c r="D46" s="190" t="s">
        <v>111</v>
      </c>
      <c r="E46" s="23" t="s">
        <v>88</v>
      </c>
      <c r="F46" s="41" t="s">
        <v>133</v>
      </c>
      <c r="G46" s="26">
        <v>520.20000000000005</v>
      </c>
      <c r="H46" s="27">
        <v>541</v>
      </c>
      <c r="I46" s="27">
        <v>562.70000000000005</v>
      </c>
    </row>
    <row r="47" spans="1:9" ht="55.5" customHeight="1">
      <c r="A47" s="130" t="s">
        <v>158</v>
      </c>
      <c r="B47" s="167"/>
      <c r="C47" s="162"/>
      <c r="D47" s="191"/>
      <c r="E47" s="23" t="s">
        <v>88</v>
      </c>
      <c r="F47" s="41" t="s">
        <v>134</v>
      </c>
      <c r="G47" s="26">
        <v>1436.8</v>
      </c>
      <c r="H47" s="141">
        <v>1494.27</v>
      </c>
      <c r="I47" s="141">
        <v>1554.04</v>
      </c>
    </row>
    <row r="48" spans="1:9" ht="100.5" customHeight="1">
      <c r="A48" s="128" t="s">
        <v>157</v>
      </c>
      <c r="B48" s="167"/>
      <c r="C48" s="162"/>
      <c r="D48" s="23" t="s">
        <v>205</v>
      </c>
      <c r="E48" s="23" t="s">
        <v>88</v>
      </c>
      <c r="F48" s="41" t="s">
        <v>134</v>
      </c>
      <c r="G48" s="26">
        <v>55.12</v>
      </c>
      <c r="H48" s="141">
        <v>57.32</v>
      </c>
      <c r="I48" s="141">
        <v>59.61</v>
      </c>
    </row>
    <row r="49" spans="1:10" ht="101.25" customHeight="1">
      <c r="A49" s="130" t="s">
        <v>161</v>
      </c>
      <c r="B49" s="56" t="s">
        <v>10</v>
      </c>
      <c r="C49" s="162" t="s">
        <v>172</v>
      </c>
      <c r="D49" s="162"/>
      <c r="E49" s="23" t="s">
        <v>88</v>
      </c>
      <c r="F49" s="41" t="s">
        <v>133</v>
      </c>
      <c r="G49" s="26">
        <v>520.20000000000005</v>
      </c>
      <c r="H49" s="122">
        <v>541</v>
      </c>
      <c r="I49" s="122">
        <v>562.70000000000005</v>
      </c>
    </row>
    <row r="50" spans="1:10" ht="63" customHeight="1">
      <c r="A50" s="128" t="s">
        <v>148</v>
      </c>
      <c r="B50" s="24" t="s">
        <v>87</v>
      </c>
      <c r="C50" s="170"/>
      <c r="D50" s="171"/>
      <c r="E50" s="23" t="s">
        <v>88</v>
      </c>
      <c r="F50" s="41" t="s">
        <v>133</v>
      </c>
      <c r="G50" s="26">
        <v>520.20000000000005</v>
      </c>
      <c r="H50" s="122">
        <v>541</v>
      </c>
      <c r="I50" s="122">
        <v>562.70000000000005</v>
      </c>
    </row>
    <row r="51" spans="1:10" ht="95.25" customHeight="1">
      <c r="A51" s="128" t="s">
        <v>162</v>
      </c>
      <c r="B51" s="24" t="s">
        <v>18</v>
      </c>
      <c r="C51" s="162"/>
      <c r="D51" s="162"/>
      <c r="E51" s="25" t="s">
        <v>208</v>
      </c>
      <c r="F51" s="41" t="s">
        <v>127</v>
      </c>
      <c r="G51" s="26">
        <v>16981.48</v>
      </c>
      <c r="H51" s="147">
        <v>17660.740000000002</v>
      </c>
      <c r="I51" s="147">
        <v>18367.169999999998</v>
      </c>
    </row>
    <row r="52" spans="1:10" ht="54.75" customHeight="1">
      <c r="A52" s="128" t="s">
        <v>148</v>
      </c>
      <c r="B52" s="24" t="s">
        <v>87</v>
      </c>
      <c r="C52" s="162"/>
      <c r="D52" s="162"/>
      <c r="E52" s="25" t="s">
        <v>208</v>
      </c>
      <c r="F52" s="41" t="s">
        <v>127</v>
      </c>
      <c r="G52" s="26">
        <v>3288.9</v>
      </c>
      <c r="H52" s="27">
        <v>3516.5</v>
      </c>
      <c r="I52" s="27">
        <v>3740</v>
      </c>
    </row>
    <row r="53" spans="1:10" ht="57" customHeight="1">
      <c r="A53" s="137" t="s">
        <v>165</v>
      </c>
      <c r="B53" s="39" t="s">
        <v>163</v>
      </c>
      <c r="C53" s="170"/>
      <c r="D53" s="171"/>
      <c r="E53" s="25" t="s">
        <v>8</v>
      </c>
      <c r="F53" s="25" t="s">
        <v>118</v>
      </c>
      <c r="G53" s="26">
        <v>0</v>
      </c>
      <c r="H53" s="27">
        <v>0</v>
      </c>
      <c r="I53" s="27">
        <v>0</v>
      </c>
    </row>
    <row r="54" spans="1:10" ht="57" customHeight="1">
      <c r="A54" s="178" t="s">
        <v>184</v>
      </c>
      <c r="B54" s="179" t="s">
        <v>183</v>
      </c>
      <c r="C54" s="180"/>
      <c r="D54" s="181"/>
      <c r="E54" s="162" t="s">
        <v>209</v>
      </c>
      <c r="F54" s="118" t="s">
        <v>203</v>
      </c>
      <c r="G54" s="26">
        <v>19241.78</v>
      </c>
      <c r="H54" s="141">
        <v>20011.45</v>
      </c>
      <c r="I54" s="141">
        <v>20811.91</v>
      </c>
    </row>
    <row r="55" spans="1:10" ht="68.25" customHeight="1">
      <c r="A55" s="178"/>
      <c r="B55" s="179"/>
      <c r="C55" s="182"/>
      <c r="D55" s="183"/>
      <c r="E55" s="162"/>
      <c r="F55" s="117" t="s">
        <v>272</v>
      </c>
      <c r="G55" s="26">
        <v>15393.42</v>
      </c>
      <c r="H55" s="141">
        <v>16009.16</v>
      </c>
      <c r="I55" s="141">
        <v>16649.53</v>
      </c>
    </row>
    <row r="56" spans="1:10" ht="69.75" customHeight="1">
      <c r="A56" s="178"/>
      <c r="B56" s="179"/>
      <c r="C56" s="182"/>
      <c r="D56" s="183"/>
      <c r="E56" s="162"/>
      <c r="F56" s="117" t="s">
        <v>273</v>
      </c>
      <c r="G56" s="26">
        <v>23090.13</v>
      </c>
      <c r="H56" s="141">
        <v>24013.74</v>
      </c>
      <c r="I56" s="141">
        <v>24974.29</v>
      </c>
    </row>
    <row r="57" spans="1:10" ht="72.75" customHeight="1">
      <c r="A57" s="178"/>
      <c r="B57" s="179"/>
      <c r="C57" s="184"/>
      <c r="D57" s="185"/>
      <c r="E57" s="162"/>
      <c r="F57" s="117" t="s">
        <v>202</v>
      </c>
      <c r="G57" s="26">
        <v>1099.53</v>
      </c>
      <c r="H57" s="141">
        <v>1143.51</v>
      </c>
      <c r="I57" s="141">
        <v>1189.25</v>
      </c>
    </row>
    <row r="58" spans="1:10" ht="177.75" customHeight="1">
      <c r="A58" s="124" t="s">
        <v>187</v>
      </c>
      <c r="B58" s="39" t="s">
        <v>185</v>
      </c>
      <c r="C58" s="178" t="s">
        <v>324</v>
      </c>
      <c r="D58" s="178"/>
      <c r="E58" s="25" t="s">
        <v>186</v>
      </c>
      <c r="F58" s="25" t="s">
        <v>200</v>
      </c>
      <c r="G58" s="26">
        <v>119917.75</v>
      </c>
      <c r="H58" s="141">
        <v>124714.46</v>
      </c>
      <c r="I58" s="141">
        <v>129703.03999999999</v>
      </c>
      <c r="J58" s="18">
        <v>96</v>
      </c>
    </row>
    <row r="59" spans="1:10" ht="132" customHeight="1">
      <c r="A59" s="124" t="s">
        <v>188</v>
      </c>
      <c r="B59" s="39" t="s">
        <v>185</v>
      </c>
      <c r="C59" s="178" t="s">
        <v>189</v>
      </c>
      <c r="D59" s="178"/>
      <c r="E59" s="25" t="s">
        <v>190</v>
      </c>
      <c r="F59" s="25" t="s">
        <v>200</v>
      </c>
      <c r="G59" s="26">
        <v>123657.24</v>
      </c>
      <c r="H59" s="141">
        <v>128603.53</v>
      </c>
      <c r="I59" s="141">
        <v>133747.67000000001</v>
      </c>
    </row>
    <row r="60" spans="1:10" ht="108.75" customHeight="1">
      <c r="A60" s="124" t="s">
        <v>191</v>
      </c>
      <c r="B60" s="39" t="s">
        <v>185</v>
      </c>
      <c r="C60" s="178" t="s">
        <v>325</v>
      </c>
      <c r="D60" s="178"/>
      <c r="E60" s="25" t="s">
        <v>186</v>
      </c>
      <c r="F60" s="25" t="s">
        <v>200</v>
      </c>
      <c r="G60" s="26">
        <v>70401.66</v>
      </c>
      <c r="H60" s="141">
        <v>73217.73</v>
      </c>
      <c r="I60" s="141">
        <v>76146.44</v>
      </c>
    </row>
    <row r="61" spans="1:10" ht="99" customHeight="1">
      <c r="A61" s="124" t="s">
        <v>192</v>
      </c>
      <c r="B61" s="39" t="s">
        <v>185</v>
      </c>
      <c r="C61" s="178" t="s">
        <v>325</v>
      </c>
      <c r="D61" s="178"/>
      <c r="E61" s="25" t="s">
        <v>207</v>
      </c>
      <c r="F61" s="25" t="s">
        <v>200</v>
      </c>
      <c r="G61" s="26">
        <v>57953.62</v>
      </c>
      <c r="H61" s="141">
        <v>60271.76</v>
      </c>
      <c r="I61" s="141">
        <v>62682.63</v>
      </c>
    </row>
    <row r="62" spans="1:10" ht="84.75" customHeight="1">
      <c r="A62" s="124" t="s">
        <v>194</v>
      </c>
      <c r="B62" s="39" t="s">
        <v>185</v>
      </c>
      <c r="C62" s="186" t="s">
        <v>193</v>
      </c>
      <c r="D62" s="173"/>
      <c r="E62" s="25" t="s">
        <v>186</v>
      </c>
      <c r="F62" s="25" t="s">
        <v>200</v>
      </c>
      <c r="G62" s="26">
        <v>109221.31</v>
      </c>
      <c r="H62" s="141">
        <v>113590.16</v>
      </c>
      <c r="I62" s="141">
        <v>118133.77</v>
      </c>
    </row>
    <row r="63" spans="1:10" ht="162" customHeight="1">
      <c r="A63" s="124" t="s">
        <v>198</v>
      </c>
      <c r="B63" s="39" t="s">
        <v>195</v>
      </c>
      <c r="C63" s="172" t="s">
        <v>196</v>
      </c>
      <c r="D63" s="173"/>
      <c r="E63" s="25" t="s">
        <v>197</v>
      </c>
      <c r="F63" s="25" t="s">
        <v>204</v>
      </c>
      <c r="G63" s="26">
        <v>34.97</v>
      </c>
      <c r="H63" s="141">
        <v>36.369999999999997</v>
      </c>
      <c r="I63" s="141">
        <v>37.82</v>
      </c>
    </row>
    <row r="64" spans="1:10" s="59" customFormat="1" ht="28.5" customHeight="1">
      <c r="A64" s="138" t="s">
        <v>277</v>
      </c>
      <c r="B64" s="174" t="s">
        <v>84</v>
      </c>
      <c r="C64" s="175"/>
      <c r="D64" s="175"/>
      <c r="E64" s="175"/>
      <c r="F64" s="176"/>
      <c r="G64" s="57"/>
      <c r="H64" s="58"/>
      <c r="I64" s="58"/>
    </row>
    <row r="65" spans="1:9" s="62" customFormat="1" ht="90.75" customHeight="1">
      <c r="A65" s="139" t="s">
        <v>278</v>
      </c>
      <c r="B65" s="39" t="s">
        <v>199</v>
      </c>
      <c r="C65" s="177" t="s">
        <v>225</v>
      </c>
      <c r="D65" s="177"/>
      <c r="E65" s="60"/>
      <c r="F65" s="61" t="s">
        <v>200</v>
      </c>
      <c r="G65" s="26">
        <v>25705.37</v>
      </c>
      <c r="H65" s="141">
        <v>26733.58</v>
      </c>
      <c r="I65" s="141">
        <v>27802.92</v>
      </c>
    </row>
    <row r="66" spans="1:9" ht="49.5" customHeight="1">
      <c r="A66" s="128" t="s">
        <v>279</v>
      </c>
      <c r="B66" s="24" t="s">
        <v>20</v>
      </c>
      <c r="C66" s="162"/>
      <c r="D66" s="162"/>
      <c r="E66" s="63"/>
      <c r="F66" s="41" t="s">
        <v>122</v>
      </c>
      <c r="G66" s="26">
        <v>8869.86</v>
      </c>
      <c r="H66" s="122">
        <v>9224.65</v>
      </c>
      <c r="I66" s="122">
        <v>9593.64</v>
      </c>
    </row>
    <row r="67" spans="1:9" ht="50.25" customHeight="1">
      <c r="A67" s="128" t="s">
        <v>228</v>
      </c>
      <c r="B67" s="24" t="s">
        <v>21</v>
      </c>
      <c r="C67" s="162"/>
      <c r="D67" s="162"/>
      <c r="E67" s="63"/>
      <c r="F67" s="41" t="s">
        <v>132</v>
      </c>
      <c r="G67" s="26">
        <v>2620.86</v>
      </c>
      <c r="H67" s="122">
        <v>2725.69</v>
      </c>
      <c r="I67" s="122">
        <v>2834.72</v>
      </c>
    </row>
    <row r="68" spans="1:9" ht="70.5" customHeight="1">
      <c r="A68" s="128" t="s">
        <v>229</v>
      </c>
      <c r="B68" s="24" t="s">
        <v>22</v>
      </c>
      <c r="C68" s="162"/>
      <c r="D68" s="162"/>
      <c r="E68" s="63"/>
      <c r="F68" s="41" t="s">
        <v>130</v>
      </c>
      <c r="G68" s="26">
        <v>3292.21</v>
      </c>
      <c r="H68" s="27">
        <v>3423.9</v>
      </c>
      <c r="I68" s="27">
        <v>3560.86</v>
      </c>
    </row>
    <row r="69" spans="1:9" ht="95.25" customHeight="1">
      <c r="A69" s="128" t="s">
        <v>230</v>
      </c>
      <c r="B69" s="24" t="s">
        <v>23</v>
      </c>
      <c r="C69" s="162"/>
      <c r="D69" s="162"/>
      <c r="E69" s="63"/>
      <c r="F69" s="41" t="s">
        <v>129</v>
      </c>
      <c r="G69" s="26">
        <v>26799.15</v>
      </c>
      <c r="H69" s="122">
        <v>27871.119999999999</v>
      </c>
      <c r="I69" s="122">
        <v>28985.96</v>
      </c>
    </row>
    <row r="70" spans="1:9" ht="34.5" customHeight="1">
      <c r="A70" s="158" t="s">
        <v>231</v>
      </c>
      <c r="B70" s="167" t="s">
        <v>24</v>
      </c>
      <c r="C70" s="162"/>
      <c r="D70" s="162"/>
      <c r="E70" s="162"/>
      <c r="F70" s="168" t="s">
        <v>128</v>
      </c>
      <c r="G70" s="26">
        <v>20590114.949999999</v>
      </c>
      <c r="H70" s="145">
        <v>21413719.550000001</v>
      </c>
      <c r="I70" s="145">
        <v>22270268.329999998</v>
      </c>
    </row>
    <row r="71" spans="1:9" ht="52.5" customHeight="1">
      <c r="A71" s="159"/>
      <c r="B71" s="167"/>
      <c r="C71" s="162"/>
      <c r="D71" s="162"/>
      <c r="E71" s="162"/>
      <c r="F71" s="162"/>
      <c r="G71" s="26">
        <v>783331.15</v>
      </c>
      <c r="H71" s="142">
        <v>814664.4</v>
      </c>
      <c r="I71" s="142">
        <v>847250.98</v>
      </c>
    </row>
    <row r="72" spans="1:9" ht="37.5" customHeight="1">
      <c r="A72" s="158" t="s">
        <v>232</v>
      </c>
      <c r="B72" s="167" t="s">
        <v>25</v>
      </c>
      <c r="C72" s="162" t="s">
        <v>93</v>
      </c>
      <c r="D72" s="162"/>
      <c r="E72" s="63"/>
      <c r="F72" s="23" t="s">
        <v>95</v>
      </c>
      <c r="G72" s="26">
        <v>45.08</v>
      </c>
      <c r="H72" s="122">
        <v>46.88</v>
      </c>
      <c r="I72" s="122">
        <v>48.76</v>
      </c>
    </row>
    <row r="73" spans="1:9" ht="51" customHeight="1">
      <c r="A73" s="159"/>
      <c r="B73" s="167"/>
      <c r="C73" s="162" t="s">
        <v>94</v>
      </c>
      <c r="D73" s="162"/>
      <c r="E73" s="63"/>
      <c r="F73" s="23" t="s">
        <v>96</v>
      </c>
      <c r="G73" s="26">
        <v>868.41</v>
      </c>
      <c r="H73" s="122">
        <v>903.15</v>
      </c>
      <c r="I73" s="122">
        <v>939.28</v>
      </c>
    </row>
    <row r="74" spans="1:9" ht="70.5" customHeight="1">
      <c r="A74" s="158" t="s">
        <v>233</v>
      </c>
      <c r="B74" s="160" t="s">
        <v>26</v>
      </c>
      <c r="C74" s="162"/>
      <c r="D74" s="162"/>
      <c r="E74" s="63"/>
      <c r="F74" s="41" t="s">
        <v>125</v>
      </c>
      <c r="G74" s="26">
        <v>6717.05</v>
      </c>
      <c r="H74" s="122">
        <v>6985.73</v>
      </c>
      <c r="I74" s="122">
        <v>7265.16</v>
      </c>
    </row>
    <row r="75" spans="1:9" ht="48.75" customHeight="1">
      <c r="A75" s="159"/>
      <c r="B75" s="161"/>
      <c r="C75" s="162"/>
      <c r="D75" s="162"/>
      <c r="E75" s="63"/>
      <c r="F75" s="41" t="s">
        <v>212</v>
      </c>
      <c r="G75" s="26">
        <v>2685.64</v>
      </c>
      <c r="H75" s="122">
        <v>2793.07</v>
      </c>
      <c r="I75" s="122">
        <v>2904.79</v>
      </c>
    </row>
    <row r="76" spans="1:9" ht="110.25">
      <c r="A76" s="128" t="s">
        <v>234</v>
      </c>
      <c r="B76" s="64" t="s">
        <v>27</v>
      </c>
      <c r="C76" s="162"/>
      <c r="D76" s="162"/>
      <c r="E76" s="63"/>
      <c r="F76" s="41" t="s">
        <v>131</v>
      </c>
      <c r="G76" s="26">
        <v>509891.2</v>
      </c>
      <c r="H76" s="142">
        <v>530286.85</v>
      </c>
      <c r="I76" s="142">
        <v>551498.31999999995</v>
      </c>
    </row>
    <row r="77" spans="1:9" ht="66" customHeight="1">
      <c r="A77" s="128" t="s">
        <v>235</v>
      </c>
      <c r="B77" s="24" t="s">
        <v>28</v>
      </c>
      <c r="C77" s="162"/>
      <c r="D77" s="162"/>
      <c r="E77" s="119" t="s">
        <v>271</v>
      </c>
      <c r="F77" s="41" t="s">
        <v>126</v>
      </c>
      <c r="G77" s="26">
        <v>8675.85</v>
      </c>
      <c r="H77" s="144">
        <v>9022.8799999999992</v>
      </c>
      <c r="I77" s="144">
        <v>9383.7999999999993</v>
      </c>
    </row>
    <row r="78" spans="1:9" ht="66" customHeight="1">
      <c r="A78" s="128" t="s">
        <v>235</v>
      </c>
      <c r="B78" s="120" t="s">
        <v>28</v>
      </c>
      <c r="C78" s="170"/>
      <c r="D78" s="171"/>
      <c r="E78" s="119" t="s">
        <v>114</v>
      </c>
      <c r="F78" s="121" t="s">
        <v>126</v>
      </c>
      <c r="G78" s="26">
        <v>60964</v>
      </c>
      <c r="H78" s="122">
        <v>63402.559999999998</v>
      </c>
      <c r="I78" s="122">
        <v>65938.66</v>
      </c>
    </row>
    <row r="79" spans="1:9" ht="152.25" customHeight="1">
      <c r="A79" s="128" t="s">
        <v>236</v>
      </c>
      <c r="B79" s="24" t="s">
        <v>29</v>
      </c>
      <c r="C79" s="162"/>
      <c r="D79" s="162"/>
      <c r="E79" s="63"/>
      <c r="F79" s="41" t="s">
        <v>121</v>
      </c>
      <c r="G79" s="26">
        <v>16128.93</v>
      </c>
      <c r="H79" s="122">
        <v>16774.09</v>
      </c>
      <c r="I79" s="122">
        <v>17445.05</v>
      </c>
    </row>
    <row r="80" spans="1:9" ht="64.5" customHeight="1">
      <c r="A80" s="140" t="s">
        <v>237</v>
      </c>
      <c r="B80" s="24" t="s">
        <v>30</v>
      </c>
      <c r="C80" s="162"/>
      <c r="D80" s="162"/>
      <c r="E80" s="63"/>
      <c r="F80" s="41" t="s">
        <v>137</v>
      </c>
      <c r="G80" s="26">
        <v>3246.55</v>
      </c>
      <c r="H80" s="144">
        <v>3376.41</v>
      </c>
      <c r="I80" s="144">
        <v>3511.47</v>
      </c>
    </row>
    <row r="81" spans="1:11" ht="83.25" customHeight="1">
      <c r="A81" s="128" t="s">
        <v>238</v>
      </c>
      <c r="B81" s="24" t="s">
        <v>31</v>
      </c>
      <c r="C81" s="162"/>
      <c r="D81" s="162"/>
      <c r="E81" s="63"/>
      <c r="F81" s="41" t="s">
        <v>97</v>
      </c>
      <c r="G81" s="26">
        <v>30984.2</v>
      </c>
      <c r="H81" s="147">
        <v>32223.57</v>
      </c>
      <c r="I81" s="147">
        <v>33512.51</v>
      </c>
    </row>
    <row r="82" spans="1:11" ht="49.5" customHeight="1">
      <c r="A82" s="163" t="s">
        <v>239</v>
      </c>
      <c r="B82" s="166" t="s">
        <v>110</v>
      </c>
      <c r="C82" s="168"/>
      <c r="D82" s="169"/>
      <c r="E82" s="65"/>
      <c r="F82" s="23" t="s">
        <v>138</v>
      </c>
      <c r="G82" s="26">
        <v>23321.98</v>
      </c>
      <c r="H82" s="146">
        <v>24254.86</v>
      </c>
      <c r="I82" s="146">
        <v>25225.05</v>
      </c>
      <c r="K82" s="26">
        <v>25166.27</v>
      </c>
    </row>
    <row r="83" spans="1:11" ht="49.5" customHeight="1">
      <c r="A83" s="164"/>
      <c r="B83" s="167"/>
      <c r="C83" s="162"/>
      <c r="D83" s="162"/>
      <c r="E83" s="63"/>
      <c r="F83" s="23" t="s">
        <v>139</v>
      </c>
      <c r="G83" s="26">
        <v>5392.68</v>
      </c>
      <c r="H83" s="146">
        <v>5608.39</v>
      </c>
      <c r="I83" s="146">
        <v>5832.73</v>
      </c>
      <c r="K83" s="26">
        <v>4347</v>
      </c>
    </row>
    <row r="84" spans="1:11" ht="57.75" customHeight="1">
      <c r="A84" s="165"/>
      <c r="B84" s="167"/>
      <c r="C84" s="162"/>
      <c r="D84" s="162"/>
      <c r="E84" s="63"/>
      <c r="F84" s="66" t="s">
        <v>140</v>
      </c>
      <c r="G84" s="26">
        <v>8056.86</v>
      </c>
      <c r="H84" s="146">
        <v>8379.1299999999992</v>
      </c>
      <c r="I84" s="146">
        <v>8714.2999999999993</v>
      </c>
      <c r="K84" s="26">
        <v>4722.4799999999996</v>
      </c>
    </row>
    <row r="85" spans="1:11" ht="15.75" customHeight="1"/>
    <row r="86" spans="1:11" ht="15.75" customHeight="1"/>
    <row r="87" spans="1:11" ht="15.75" customHeight="1"/>
    <row r="88" spans="1:11" ht="15.75" customHeight="1"/>
  </sheetData>
  <mergeCells count="89">
    <mergeCell ref="C22:D22"/>
    <mergeCell ref="C26:D26"/>
    <mergeCell ref="C27:D27"/>
    <mergeCell ref="C23:D23"/>
    <mergeCell ref="C24:D24"/>
    <mergeCell ref="C25:D25"/>
    <mergeCell ref="C17:D17"/>
    <mergeCell ref="C18:D18"/>
    <mergeCell ref="C20:D20"/>
    <mergeCell ref="C21:D21"/>
    <mergeCell ref="C19:D19"/>
    <mergeCell ref="G1:I1"/>
    <mergeCell ref="A2:A3"/>
    <mergeCell ref="B2:B3"/>
    <mergeCell ref="C2:D3"/>
    <mergeCell ref="E2:E3"/>
    <mergeCell ref="F2:F3"/>
    <mergeCell ref="G2:I2"/>
    <mergeCell ref="C16:D16"/>
    <mergeCell ref="B4:F4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35:D35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B40:B48"/>
    <mergeCell ref="C40:C48"/>
    <mergeCell ref="D46:D47"/>
    <mergeCell ref="A54:A57"/>
    <mergeCell ref="B54:B57"/>
    <mergeCell ref="C54:D57"/>
    <mergeCell ref="C62:D62"/>
    <mergeCell ref="C49:D49"/>
    <mergeCell ref="C50:D50"/>
    <mergeCell ref="C51:D51"/>
    <mergeCell ref="C52:D52"/>
    <mergeCell ref="C53:D53"/>
    <mergeCell ref="C58:D58"/>
    <mergeCell ref="C59:D59"/>
    <mergeCell ref="C60:D60"/>
    <mergeCell ref="C61:D61"/>
    <mergeCell ref="E54:E57"/>
    <mergeCell ref="F70:F71"/>
    <mergeCell ref="C63:D63"/>
    <mergeCell ref="B64:F64"/>
    <mergeCell ref="C65:D65"/>
    <mergeCell ref="C66:D66"/>
    <mergeCell ref="C67:D67"/>
    <mergeCell ref="C68:D68"/>
    <mergeCell ref="C69:D69"/>
    <mergeCell ref="A70:A71"/>
    <mergeCell ref="B70:B71"/>
    <mergeCell ref="C70:D71"/>
    <mergeCell ref="E70:E71"/>
    <mergeCell ref="A72:A73"/>
    <mergeCell ref="B72:B73"/>
    <mergeCell ref="C72:D72"/>
    <mergeCell ref="C73:D73"/>
    <mergeCell ref="A74:A75"/>
    <mergeCell ref="B74:B75"/>
    <mergeCell ref="C74:D74"/>
    <mergeCell ref="C75:D75"/>
    <mergeCell ref="A82:A84"/>
    <mergeCell ref="B82:B84"/>
    <mergeCell ref="C82:D82"/>
    <mergeCell ref="C83:D83"/>
    <mergeCell ref="C84:D84"/>
    <mergeCell ref="C76:D76"/>
    <mergeCell ref="C77:D77"/>
    <mergeCell ref="C79:D79"/>
    <mergeCell ref="C80:D80"/>
    <mergeCell ref="C81:D81"/>
    <mergeCell ref="C78:D78"/>
  </mergeCells>
  <pageMargins left="0.51181102362204722" right="0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" sqref="F2:F5"/>
    </sheetView>
  </sheetViews>
  <sheetFormatPr defaultRowHeight="15.75"/>
  <cols>
    <col min="1" max="1" width="54.7109375" style="2" customWidth="1"/>
    <col min="2" max="2" width="26.7109375" style="86" customWidth="1"/>
    <col min="3" max="3" width="14.42578125" style="1" customWidth="1"/>
    <col min="4" max="4" width="20.140625" style="86" customWidth="1"/>
    <col min="5" max="5" width="9.5703125" style="280" customWidth="1"/>
    <col min="6" max="6" width="13.5703125" style="115" customWidth="1"/>
    <col min="7" max="7" width="12.28515625" style="116" customWidth="1"/>
    <col min="8" max="8" width="14.85546875" style="115" customWidth="1"/>
    <col min="9" max="9" width="12.85546875" style="116" customWidth="1"/>
    <col min="10" max="10" width="17.140625" style="277" customWidth="1"/>
    <col min="11" max="11" width="12.7109375" style="1" customWidth="1"/>
    <col min="12" max="12" width="11" style="1" customWidth="1"/>
    <col min="13" max="13" width="11.85546875" style="1" customWidth="1"/>
    <col min="14" max="16384" width="9.140625" style="1"/>
  </cols>
  <sheetData>
    <row r="1" spans="1:10" ht="18.75" customHeight="1">
      <c r="A1" s="211" t="s">
        <v>322</v>
      </c>
      <c r="B1" s="211"/>
      <c r="C1" s="211"/>
      <c r="D1" s="211"/>
      <c r="E1" s="211"/>
      <c r="F1" s="211"/>
      <c r="G1" s="211"/>
      <c r="H1" s="211"/>
      <c r="I1" s="211"/>
      <c r="J1" s="256"/>
    </row>
    <row r="2" spans="1:10" ht="24" customHeight="1">
      <c r="A2" s="251" t="s">
        <v>0</v>
      </c>
      <c r="B2" s="232" t="s">
        <v>1</v>
      </c>
      <c r="C2" s="232" t="s">
        <v>32</v>
      </c>
      <c r="D2" s="232" t="s">
        <v>91</v>
      </c>
      <c r="E2" s="257" t="s">
        <v>323</v>
      </c>
      <c r="F2" s="253" t="s">
        <v>321</v>
      </c>
      <c r="G2" s="230" t="s">
        <v>216</v>
      </c>
      <c r="H2" s="237" t="s">
        <v>217</v>
      </c>
      <c r="I2" s="258" t="s">
        <v>284</v>
      </c>
      <c r="J2" s="212" t="s">
        <v>285</v>
      </c>
    </row>
    <row r="3" spans="1:10" ht="70.5" customHeight="1">
      <c r="A3" s="252"/>
      <c r="B3" s="233"/>
      <c r="C3" s="233"/>
      <c r="D3" s="233"/>
      <c r="E3" s="259"/>
      <c r="F3" s="254"/>
      <c r="G3" s="231"/>
      <c r="H3" s="238"/>
      <c r="I3" s="258"/>
      <c r="J3" s="213"/>
    </row>
    <row r="4" spans="1:10" ht="24" customHeight="1">
      <c r="A4" s="252"/>
      <c r="B4" s="233"/>
      <c r="C4" s="233"/>
      <c r="D4" s="233"/>
      <c r="E4" s="259"/>
      <c r="F4" s="254"/>
      <c r="G4" s="235" t="s">
        <v>218</v>
      </c>
      <c r="H4" s="238"/>
      <c r="I4" s="258"/>
      <c r="J4" s="213"/>
    </row>
    <row r="5" spans="1:10" ht="44.25" customHeight="1">
      <c r="A5" s="252"/>
      <c r="B5" s="234"/>
      <c r="C5" s="234"/>
      <c r="D5" s="234"/>
      <c r="E5" s="260"/>
      <c r="F5" s="255"/>
      <c r="G5" s="236"/>
      <c r="H5" s="239"/>
      <c r="I5" s="258"/>
      <c r="J5" s="214"/>
    </row>
    <row r="6" spans="1:10" s="3" customFormat="1" ht="41.25" customHeight="1">
      <c r="A6" s="8" t="s">
        <v>13</v>
      </c>
      <c r="B6" s="74"/>
      <c r="C6" s="74" t="s">
        <v>114</v>
      </c>
      <c r="D6" s="74" t="s">
        <v>240</v>
      </c>
      <c r="E6" s="261"/>
      <c r="F6" s="98"/>
      <c r="G6" s="99"/>
      <c r="H6" s="98"/>
      <c r="I6" s="262"/>
      <c r="J6" s="148"/>
    </row>
    <row r="7" spans="1:10" ht="28.5" customHeight="1">
      <c r="A7" s="71" t="s">
        <v>67</v>
      </c>
      <c r="B7" s="154"/>
      <c r="C7" s="154"/>
      <c r="D7" s="75"/>
      <c r="E7" s="263">
        <v>42320</v>
      </c>
      <c r="F7" s="100">
        <v>435.96</v>
      </c>
      <c r="G7" s="101">
        <v>1</v>
      </c>
      <c r="H7" s="100">
        <f>F7*G7</f>
        <v>435.96</v>
      </c>
      <c r="I7" s="264">
        <f>ROUND(J7/H7,5)</f>
        <v>0.96745000000000003</v>
      </c>
      <c r="J7" s="150">
        <v>421.77</v>
      </c>
    </row>
    <row r="8" spans="1:10" s="3" customFormat="1" ht="68.25" customHeight="1">
      <c r="A8" s="8" t="s">
        <v>2</v>
      </c>
      <c r="B8" s="74" t="s">
        <v>3</v>
      </c>
      <c r="C8" s="74" t="s">
        <v>115</v>
      </c>
      <c r="D8" s="76" t="s">
        <v>116</v>
      </c>
      <c r="E8" s="261"/>
      <c r="F8" s="102"/>
      <c r="G8" s="99"/>
      <c r="H8" s="102"/>
      <c r="I8" s="262"/>
      <c r="J8" s="148"/>
    </row>
    <row r="9" spans="1:10" s="4" customFormat="1" ht="28.5" customHeight="1">
      <c r="A9" s="155" t="s">
        <v>33</v>
      </c>
      <c r="B9" s="5"/>
      <c r="C9" s="5"/>
      <c r="D9" s="5"/>
      <c r="E9" s="265">
        <v>2480</v>
      </c>
      <c r="F9" s="103">
        <f>'Приложение 1 Базовый (2)'!G6</f>
        <v>167864.47</v>
      </c>
      <c r="G9" s="104">
        <f>J9/F9</f>
        <v>1</v>
      </c>
      <c r="H9" s="100">
        <f>F9*G9</f>
        <v>167864.47</v>
      </c>
      <c r="I9" s="264">
        <f>ROUND(J9/H9,5)</f>
        <v>1</v>
      </c>
      <c r="J9" s="150">
        <v>167864.47</v>
      </c>
    </row>
    <row r="10" spans="1:10" ht="65.25" customHeight="1">
      <c r="A10" s="8" t="s">
        <v>2</v>
      </c>
      <c r="B10" s="74" t="s">
        <v>4</v>
      </c>
      <c r="C10" s="74" t="s">
        <v>115</v>
      </c>
      <c r="D10" s="76" t="s">
        <v>116</v>
      </c>
      <c r="E10" s="261"/>
      <c r="F10" s="102"/>
      <c r="G10" s="99"/>
      <c r="H10" s="102"/>
      <c r="I10" s="262"/>
      <c r="J10" s="148"/>
    </row>
    <row r="11" spans="1:10" s="4" customFormat="1" ht="38.25" customHeight="1">
      <c r="A11" s="155" t="s">
        <v>34</v>
      </c>
      <c r="B11" s="5"/>
      <c r="C11" s="5"/>
      <c r="D11" s="5"/>
      <c r="E11" s="265">
        <v>586</v>
      </c>
      <c r="F11" s="103">
        <f>'Приложение 1 Базовый (2)'!G7</f>
        <v>345208.4</v>
      </c>
      <c r="G11" s="104">
        <v>1</v>
      </c>
      <c r="H11" s="100">
        <f>F11*G11</f>
        <v>345208.4</v>
      </c>
      <c r="I11" s="264">
        <f>ROUND(J11/H11,5)</f>
        <v>1</v>
      </c>
      <c r="J11" s="150">
        <v>345208.4</v>
      </c>
    </row>
    <row r="12" spans="1:10" s="3" customFormat="1" ht="63.75">
      <c r="A12" s="8" t="s">
        <v>2</v>
      </c>
      <c r="B12" s="74" t="s">
        <v>5</v>
      </c>
      <c r="C12" s="74" t="s">
        <v>115</v>
      </c>
      <c r="D12" s="76" t="s">
        <v>116</v>
      </c>
      <c r="E12" s="261"/>
      <c r="F12" s="102"/>
      <c r="G12" s="99"/>
      <c r="H12" s="102"/>
      <c r="I12" s="262"/>
      <c r="J12" s="148"/>
    </row>
    <row r="13" spans="1:10" s="4" customFormat="1" ht="30.75" customHeight="1">
      <c r="A13" s="155" t="s">
        <v>73</v>
      </c>
      <c r="B13" s="5"/>
      <c r="C13" s="5"/>
      <c r="D13" s="5"/>
      <c r="E13" s="265">
        <v>5</v>
      </c>
      <c r="F13" s="103">
        <f>'Приложение 1 Базовый (2)'!G8</f>
        <v>24315.72</v>
      </c>
      <c r="G13" s="104">
        <v>1</v>
      </c>
      <c r="H13" s="100">
        <f>F13*G13</f>
        <v>24315.72</v>
      </c>
      <c r="I13" s="264">
        <f>ROUND(J13/H13,5)</f>
        <v>1</v>
      </c>
      <c r="J13" s="150">
        <v>24315.72</v>
      </c>
    </row>
    <row r="14" spans="1:10" s="3" customFormat="1" ht="66" customHeight="1">
      <c r="A14" s="8" t="s">
        <v>2</v>
      </c>
      <c r="B14" s="74" t="s">
        <v>6</v>
      </c>
      <c r="C14" s="74" t="s">
        <v>115</v>
      </c>
      <c r="D14" s="76" t="s">
        <v>116</v>
      </c>
      <c r="E14" s="261"/>
      <c r="F14" s="102"/>
      <c r="G14" s="102"/>
      <c r="H14" s="102"/>
      <c r="I14" s="102"/>
      <c r="J14" s="148"/>
    </row>
    <row r="15" spans="1:10" s="4" customFormat="1" ht="25.5">
      <c r="A15" s="155" t="s">
        <v>35</v>
      </c>
      <c r="B15" s="5"/>
      <c r="C15" s="5"/>
      <c r="D15" s="5"/>
      <c r="E15" s="265">
        <v>3026</v>
      </c>
      <c r="F15" s="103">
        <v>32198.03</v>
      </c>
      <c r="G15" s="104">
        <v>1.0182800000000001</v>
      </c>
      <c r="H15" s="100">
        <f t="shared" ref="H15:H83" si="0">F15*G15</f>
        <v>32786.6099884</v>
      </c>
      <c r="I15" s="264">
        <f>ROUND(J15/H15,5)</f>
        <v>1</v>
      </c>
      <c r="J15" s="150">
        <v>32786.769999999997</v>
      </c>
    </row>
    <row r="16" spans="1:10" s="4" customFormat="1" ht="27.75" customHeight="1">
      <c r="A16" s="155" t="s">
        <v>36</v>
      </c>
      <c r="B16" s="5"/>
      <c r="C16" s="5"/>
      <c r="D16" s="5"/>
      <c r="E16" s="265">
        <v>336</v>
      </c>
      <c r="F16" s="103">
        <v>32198.03</v>
      </c>
      <c r="G16" s="104">
        <v>1</v>
      </c>
      <c r="H16" s="100">
        <f t="shared" si="0"/>
        <v>32198.03</v>
      </c>
      <c r="I16" s="264">
        <f>ROUND(J16/H16,5)</f>
        <v>0.84009</v>
      </c>
      <c r="J16" s="150">
        <v>27049.24</v>
      </c>
    </row>
    <row r="17" spans="1:10" s="4" customFormat="1" ht="25.5">
      <c r="A17" s="155" t="s">
        <v>37</v>
      </c>
      <c r="B17" s="5"/>
      <c r="C17" s="5"/>
      <c r="D17" s="5"/>
      <c r="E17" s="265">
        <v>269</v>
      </c>
      <c r="F17" s="103">
        <v>32198.03</v>
      </c>
      <c r="G17" s="104">
        <v>1</v>
      </c>
      <c r="H17" s="100">
        <f t="shared" si="0"/>
        <v>32198.03</v>
      </c>
      <c r="I17" s="264">
        <f>ROUND(J17/H17,5)</f>
        <v>0.99404999999999999</v>
      </c>
      <c r="J17" s="150">
        <v>32006.48</v>
      </c>
    </row>
    <row r="18" spans="1:10" s="3" customFormat="1" ht="63.75" customHeight="1">
      <c r="A18" s="8" t="s">
        <v>2</v>
      </c>
      <c r="B18" s="74" t="s">
        <v>7</v>
      </c>
      <c r="C18" s="74" t="s">
        <v>115</v>
      </c>
      <c r="D18" s="76" t="s">
        <v>116</v>
      </c>
      <c r="E18" s="261"/>
      <c r="F18" s="102"/>
      <c r="G18" s="99"/>
      <c r="H18" s="102"/>
      <c r="I18" s="262"/>
      <c r="J18" s="149"/>
    </row>
    <row r="19" spans="1:10" s="4" customFormat="1" ht="30.75" customHeight="1">
      <c r="A19" s="155" t="s">
        <v>38</v>
      </c>
      <c r="B19" s="5"/>
      <c r="C19" s="5"/>
      <c r="D19" s="5"/>
      <c r="E19" s="265">
        <v>198</v>
      </c>
      <c r="F19" s="103">
        <v>37965.43</v>
      </c>
      <c r="G19" s="104">
        <f>J19/F19</f>
        <v>1</v>
      </c>
      <c r="H19" s="100">
        <f t="shared" si="0"/>
        <v>37965.43</v>
      </c>
      <c r="I19" s="264">
        <f>ROUND(J19/H19,5)</f>
        <v>1</v>
      </c>
      <c r="J19" s="150">
        <v>37965.43</v>
      </c>
    </row>
    <row r="20" spans="1:10" s="3" customFormat="1" ht="43.5" customHeight="1">
      <c r="A20" s="8" t="s">
        <v>92</v>
      </c>
      <c r="B20" s="74"/>
      <c r="C20" s="74" t="s">
        <v>115</v>
      </c>
      <c r="D20" s="74" t="s">
        <v>86</v>
      </c>
      <c r="E20" s="261"/>
      <c r="F20" s="102"/>
      <c r="G20" s="99"/>
      <c r="H20" s="102"/>
      <c r="I20" s="262"/>
      <c r="J20" s="149"/>
    </row>
    <row r="21" spans="1:10" s="4" customFormat="1" ht="30.75" customHeight="1">
      <c r="A21" s="221" t="s">
        <v>41</v>
      </c>
      <c r="B21" s="90" t="s">
        <v>287</v>
      </c>
      <c r="C21" s="5"/>
      <c r="D21" s="5"/>
      <c r="E21" s="265">
        <v>16</v>
      </c>
      <c r="F21" s="103">
        <v>221176</v>
      </c>
      <c r="G21" s="104">
        <v>1</v>
      </c>
      <c r="H21" s="100">
        <f t="shared" si="0"/>
        <v>221176</v>
      </c>
      <c r="I21" s="264">
        <f t="shared" ref="I21:I36" si="1">ROUND(J21/H21,5)</f>
        <v>1</v>
      </c>
      <c r="J21" s="150">
        <v>221176</v>
      </c>
    </row>
    <row r="22" spans="1:10" s="4" customFormat="1" ht="31.5" customHeight="1">
      <c r="A22" s="228"/>
      <c r="B22" s="90" t="s">
        <v>288</v>
      </c>
      <c r="C22" s="5"/>
      <c r="D22" s="5"/>
      <c r="E22" s="265">
        <v>20</v>
      </c>
      <c r="F22" s="103">
        <v>180416</v>
      </c>
      <c r="G22" s="104">
        <v>1</v>
      </c>
      <c r="H22" s="100">
        <f t="shared" si="0"/>
        <v>180416</v>
      </c>
      <c r="I22" s="264">
        <f t="shared" si="1"/>
        <v>1</v>
      </c>
      <c r="J22" s="150">
        <v>180416</v>
      </c>
    </row>
    <row r="23" spans="1:10" s="4" customFormat="1" ht="30" customHeight="1">
      <c r="A23" s="228"/>
      <c r="B23" s="90" t="s">
        <v>289</v>
      </c>
      <c r="C23" s="5"/>
      <c r="D23" s="5"/>
      <c r="E23" s="265">
        <v>30</v>
      </c>
      <c r="F23" s="103">
        <v>227315</v>
      </c>
      <c r="G23" s="104">
        <v>1</v>
      </c>
      <c r="H23" s="100">
        <f t="shared" si="0"/>
        <v>227315</v>
      </c>
      <c r="I23" s="264">
        <f t="shared" si="1"/>
        <v>1</v>
      </c>
      <c r="J23" s="150">
        <v>227315</v>
      </c>
    </row>
    <row r="24" spans="1:10" s="4" customFormat="1" ht="27.75" customHeight="1">
      <c r="A24" s="228"/>
      <c r="B24" s="90" t="s">
        <v>296</v>
      </c>
      <c r="C24" s="5"/>
      <c r="D24" s="5"/>
      <c r="E24" s="265">
        <v>5</v>
      </c>
      <c r="F24" s="103">
        <v>399881</v>
      </c>
      <c r="G24" s="104">
        <v>1</v>
      </c>
      <c r="H24" s="100">
        <f t="shared" si="0"/>
        <v>399881</v>
      </c>
      <c r="I24" s="264">
        <f t="shared" si="1"/>
        <v>1</v>
      </c>
      <c r="J24" s="150">
        <v>399881</v>
      </c>
    </row>
    <row r="25" spans="1:10" s="4" customFormat="1" ht="27.75" customHeight="1">
      <c r="A25" s="229"/>
      <c r="B25" s="90" t="s">
        <v>297</v>
      </c>
      <c r="C25" s="5"/>
      <c r="D25" s="5"/>
      <c r="E25" s="265">
        <v>4</v>
      </c>
      <c r="F25" s="103">
        <v>1149018</v>
      </c>
      <c r="G25" s="104">
        <v>1</v>
      </c>
      <c r="H25" s="100">
        <f t="shared" si="0"/>
        <v>1149018</v>
      </c>
      <c r="I25" s="264">
        <f t="shared" si="1"/>
        <v>1</v>
      </c>
      <c r="J25" s="150">
        <v>1149018</v>
      </c>
    </row>
    <row r="26" spans="1:10" s="4" customFormat="1" ht="27.75" customHeight="1">
      <c r="A26" s="229"/>
      <c r="B26" s="90" t="s">
        <v>298</v>
      </c>
      <c r="C26" s="5"/>
      <c r="D26" s="5"/>
      <c r="E26" s="265">
        <v>50</v>
      </c>
      <c r="F26" s="103">
        <v>379105</v>
      </c>
      <c r="G26" s="104">
        <v>2</v>
      </c>
      <c r="H26" s="100">
        <f t="shared" ref="H26" si="2">F26*G26</f>
        <v>758210</v>
      </c>
      <c r="I26" s="264">
        <f t="shared" si="1"/>
        <v>0.5</v>
      </c>
      <c r="J26" s="150">
        <v>379105</v>
      </c>
    </row>
    <row r="27" spans="1:10" s="4" customFormat="1" ht="27.75" customHeight="1">
      <c r="A27" s="229"/>
      <c r="B27" s="90" t="s">
        <v>299</v>
      </c>
      <c r="C27" s="5"/>
      <c r="D27" s="5"/>
      <c r="E27" s="265">
        <v>3</v>
      </c>
      <c r="F27" s="103">
        <v>113649</v>
      </c>
      <c r="G27" s="104">
        <v>1</v>
      </c>
      <c r="H27" s="100">
        <f t="shared" si="0"/>
        <v>113649</v>
      </c>
      <c r="I27" s="264">
        <f t="shared" si="1"/>
        <v>1</v>
      </c>
      <c r="J27" s="150">
        <v>113649</v>
      </c>
    </row>
    <row r="28" spans="1:10" s="4" customFormat="1" ht="27.75" customHeight="1">
      <c r="A28" s="229"/>
      <c r="B28" s="90" t="s">
        <v>317</v>
      </c>
      <c r="C28" s="5"/>
      <c r="D28" s="5"/>
      <c r="E28" s="265">
        <v>3</v>
      </c>
      <c r="F28" s="103">
        <v>469708</v>
      </c>
      <c r="G28" s="104">
        <v>1</v>
      </c>
      <c r="H28" s="100">
        <f t="shared" si="0"/>
        <v>469708</v>
      </c>
      <c r="I28" s="264">
        <f t="shared" si="1"/>
        <v>1</v>
      </c>
      <c r="J28" s="150">
        <v>469708</v>
      </c>
    </row>
    <row r="29" spans="1:10" s="4" customFormat="1" ht="27.75" customHeight="1">
      <c r="A29" s="229"/>
      <c r="B29" s="90" t="s">
        <v>318</v>
      </c>
      <c r="C29" s="5"/>
      <c r="D29" s="5"/>
      <c r="E29" s="265">
        <v>2</v>
      </c>
      <c r="F29" s="103">
        <v>141779</v>
      </c>
      <c r="G29" s="104">
        <v>1</v>
      </c>
      <c r="H29" s="100">
        <f t="shared" si="0"/>
        <v>141779</v>
      </c>
      <c r="I29" s="264">
        <f t="shared" si="1"/>
        <v>1</v>
      </c>
      <c r="J29" s="150">
        <v>141779</v>
      </c>
    </row>
    <row r="30" spans="1:10" s="4" customFormat="1" ht="27.75" customHeight="1">
      <c r="A30" s="229"/>
      <c r="B30" s="91" t="s">
        <v>309</v>
      </c>
      <c r="C30" s="5"/>
      <c r="D30" s="5"/>
      <c r="E30" s="265">
        <v>15</v>
      </c>
      <c r="F30" s="103">
        <v>159788</v>
      </c>
      <c r="G30" s="104">
        <v>1</v>
      </c>
      <c r="H30" s="100">
        <f>F30*G30</f>
        <v>159788</v>
      </c>
      <c r="I30" s="264">
        <f t="shared" si="1"/>
        <v>1</v>
      </c>
      <c r="J30" s="150">
        <v>159788</v>
      </c>
    </row>
    <row r="31" spans="1:10" s="4" customFormat="1" ht="27.75" customHeight="1">
      <c r="A31" s="266"/>
      <c r="B31" s="91" t="s">
        <v>320</v>
      </c>
      <c r="C31" s="5"/>
      <c r="D31" s="5"/>
      <c r="E31" s="265">
        <v>9</v>
      </c>
      <c r="F31" s="103">
        <v>401562</v>
      </c>
      <c r="G31" s="104">
        <v>1</v>
      </c>
      <c r="H31" s="100">
        <f>F31*G31</f>
        <v>401562</v>
      </c>
      <c r="I31" s="264">
        <f t="shared" si="1"/>
        <v>1</v>
      </c>
      <c r="J31" s="150">
        <v>401562</v>
      </c>
    </row>
    <row r="32" spans="1:10" s="4" customFormat="1" ht="19.5" customHeight="1">
      <c r="A32" s="221" t="s">
        <v>39</v>
      </c>
      <c r="B32" s="91" t="s">
        <v>305</v>
      </c>
      <c r="C32" s="5"/>
      <c r="D32" s="5"/>
      <c r="E32" s="265">
        <v>1</v>
      </c>
      <c r="F32" s="103">
        <v>391421</v>
      </c>
      <c r="G32" s="104">
        <v>1</v>
      </c>
      <c r="H32" s="100">
        <f t="shared" si="0"/>
        <v>391421</v>
      </c>
      <c r="I32" s="264">
        <f t="shared" si="1"/>
        <v>1</v>
      </c>
      <c r="J32" s="150">
        <v>391421</v>
      </c>
    </row>
    <row r="33" spans="1:13" s="4" customFormat="1" ht="28.5" customHeight="1">
      <c r="A33" s="228"/>
      <c r="B33" s="91" t="s">
        <v>307</v>
      </c>
      <c r="C33" s="5"/>
      <c r="D33" s="5"/>
      <c r="E33" s="265">
        <v>45</v>
      </c>
      <c r="F33" s="103">
        <v>255878</v>
      </c>
      <c r="G33" s="104">
        <v>1</v>
      </c>
      <c r="H33" s="100">
        <f t="shared" si="0"/>
        <v>255878</v>
      </c>
      <c r="I33" s="264">
        <f t="shared" si="1"/>
        <v>1</v>
      </c>
      <c r="J33" s="150">
        <v>255878</v>
      </c>
    </row>
    <row r="34" spans="1:13" s="4" customFormat="1" ht="20.25" customHeight="1">
      <c r="A34" s="228"/>
      <c r="B34" s="91" t="s">
        <v>309</v>
      </c>
      <c r="C34" s="5"/>
      <c r="D34" s="5"/>
      <c r="E34" s="265">
        <v>21</v>
      </c>
      <c r="F34" s="103">
        <v>159788</v>
      </c>
      <c r="G34" s="104">
        <v>1</v>
      </c>
      <c r="H34" s="100">
        <f>F34*G34</f>
        <v>159788</v>
      </c>
      <c r="I34" s="264">
        <f t="shared" si="1"/>
        <v>1</v>
      </c>
      <c r="J34" s="150">
        <v>159788</v>
      </c>
    </row>
    <row r="35" spans="1:13" s="4" customFormat="1" ht="20.25" hidden="1" customHeight="1">
      <c r="A35" s="229"/>
      <c r="E35" s="157"/>
      <c r="I35" s="264" t="e">
        <f t="shared" si="1"/>
        <v>#DIV/0!</v>
      </c>
      <c r="J35" s="150"/>
    </row>
    <row r="36" spans="1:13" s="4" customFormat="1" ht="27" customHeight="1">
      <c r="A36" s="155" t="s">
        <v>40</v>
      </c>
      <c r="B36" s="92" t="s">
        <v>319</v>
      </c>
      <c r="C36" s="5"/>
      <c r="D36" s="5"/>
      <c r="E36" s="265">
        <v>22</v>
      </c>
      <c r="F36" s="103">
        <v>260237</v>
      </c>
      <c r="G36" s="104">
        <v>1</v>
      </c>
      <c r="H36" s="100">
        <f t="shared" si="0"/>
        <v>260237</v>
      </c>
      <c r="I36" s="264">
        <f t="shared" si="1"/>
        <v>1</v>
      </c>
      <c r="J36" s="150">
        <v>260237</v>
      </c>
    </row>
    <row r="37" spans="1:13" ht="63.75" customHeight="1">
      <c r="A37" s="8" t="s">
        <v>108</v>
      </c>
      <c r="B37" s="93"/>
      <c r="C37" s="74" t="s">
        <v>115</v>
      </c>
      <c r="D37" s="76" t="s">
        <v>116</v>
      </c>
      <c r="E37" s="261"/>
      <c r="F37" s="102"/>
      <c r="G37" s="99"/>
      <c r="H37" s="102"/>
      <c r="I37" s="262"/>
      <c r="J37" s="149"/>
    </row>
    <row r="38" spans="1:13" s="4" customFormat="1" ht="25.5" customHeight="1">
      <c r="A38" s="155" t="s">
        <v>38</v>
      </c>
      <c r="B38" s="5"/>
      <c r="C38" s="5"/>
      <c r="D38" s="5"/>
      <c r="E38" s="265">
        <v>321</v>
      </c>
      <c r="F38" s="103">
        <v>58478.42</v>
      </c>
      <c r="G38" s="104">
        <v>1</v>
      </c>
      <c r="H38" s="100">
        <f t="shared" si="0"/>
        <v>58478.42</v>
      </c>
      <c r="I38" s="264">
        <f>ROUND(J38/H38,5)</f>
        <v>1</v>
      </c>
      <c r="J38" s="150">
        <v>58478.42</v>
      </c>
    </row>
    <row r="39" spans="1:13" s="3" customFormat="1" ht="44.25" customHeight="1">
      <c r="A39" s="8" t="s">
        <v>89</v>
      </c>
      <c r="B39" s="74"/>
      <c r="C39" s="74" t="s">
        <v>115</v>
      </c>
      <c r="D39" s="76" t="s">
        <v>116</v>
      </c>
      <c r="E39" s="261"/>
      <c r="F39" s="102"/>
      <c r="G39" s="99"/>
      <c r="H39" s="102"/>
      <c r="I39" s="262"/>
      <c r="J39" s="149"/>
    </row>
    <row r="40" spans="1:13" s="4" customFormat="1" ht="28.5" customHeight="1">
      <c r="A40" s="155" t="s">
        <v>39</v>
      </c>
      <c r="B40" s="5"/>
      <c r="C40" s="5"/>
      <c r="D40" s="5"/>
      <c r="E40" s="265">
        <v>115</v>
      </c>
      <c r="F40" s="103">
        <v>30928.34</v>
      </c>
      <c r="G40" s="104">
        <v>1.4222699999999999</v>
      </c>
      <c r="H40" s="100">
        <f t="shared" si="0"/>
        <v>43988.450131799997</v>
      </c>
      <c r="I40" s="264">
        <f t="shared" ref="I40:I49" si="3">ROUND(J40/H40,5)</f>
        <v>1</v>
      </c>
      <c r="J40" s="150">
        <v>43988.54</v>
      </c>
      <c r="K40" s="143"/>
      <c r="L40" s="143"/>
      <c r="M40" s="143"/>
    </row>
    <row r="41" spans="1:13" s="4" customFormat="1" ht="24.75" customHeight="1">
      <c r="A41" s="155" t="s">
        <v>39</v>
      </c>
      <c r="B41" s="5"/>
      <c r="C41" s="5"/>
      <c r="D41" s="5"/>
      <c r="E41" s="265">
        <v>192</v>
      </c>
      <c r="F41" s="103">
        <v>30928.34</v>
      </c>
      <c r="G41" s="104">
        <v>1.7790699999999999</v>
      </c>
      <c r="H41" s="100">
        <f t="shared" si="0"/>
        <v>55023.681843799997</v>
      </c>
      <c r="I41" s="264">
        <f t="shared" si="3"/>
        <v>1</v>
      </c>
      <c r="J41" s="150">
        <v>55023.75</v>
      </c>
      <c r="K41" s="143"/>
      <c r="L41" s="143"/>
      <c r="M41" s="143"/>
    </row>
    <row r="42" spans="1:13" s="4" customFormat="1" ht="25.5" customHeight="1">
      <c r="A42" s="155" t="s">
        <v>40</v>
      </c>
      <c r="B42" s="5"/>
      <c r="C42" s="5"/>
      <c r="D42" s="5"/>
      <c r="E42" s="265">
        <v>2</v>
      </c>
      <c r="F42" s="103">
        <v>30928.34</v>
      </c>
      <c r="G42" s="104">
        <v>1</v>
      </c>
      <c r="H42" s="100">
        <f t="shared" si="0"/>
        <v>30928.34</v>
      </c>
      <c r="I42" s="264">
        <f t="shared" si="3"/>
        <v>0.64066999999999996</v>
      </c>
      <c r="J42" s="150">
        <v>19814.82</v>
      </c>
      <c r="K42" s="143"/>
      <c r="L42" s="143"/>
      <c r="M42" s="143"/>
    </row>
    <row r="43" spans="1:13" s="4" customFormat="1" ht="25.5">
      <c r="A43" s="155" t="s">
        <v>36</v>
      </c>
      <c r="B43" s="5"/>
      <c r="C43" s="5"/>
      <c r="D43" s="5"/>
      <c r="E43" s="265">
        <v>37</v>
      </c>
      <c r="F43" s="103">
        <v>30928.34</v>
      </c>
      <c r="G43" s="104">
        <v>1</v>
      </c>
      <c r="H43" s="100">
        <f t="shared" si="0"/>
        <v>30928.34</v>
      </c>
      <c r="I43" s="264">
        <f t="shared" si="3"/>
        <v>0.32173000000000002</v>
      </c>
      <c r="J43" s="150">
        <v>9950.48</v>
      </c>
    </row>
    <row r="44" spans="1:13" s="4" customFormat="1" ht="27.75" customHeight="1">
      <c r="A44" s="155" t="s">
        <v>41</v>
      </c>
      <c r="B44" s="5"/>
      <c r="C44" s="5"/>
      <c r="D44" s="5"/>
      <c r="E44" s="265">
        <v>196</v>
      </c>
      <c r="F44" s="103">
        <v>30928.34</v>
      </c>
      <c r="G44" s="104">
        <v>1</v>
      </c>
      <c r="H44" s="100">
        <f t="shared" si="0"/>
        <v>30928.34</v>
      </c>
      <c r="I44" s="264">
        <f t="shared" si="3"/>
        <v>0.64629000000000003</v>
      </c>
      <c r="J44" s="150">
        <v>19988.580000000002</v>
      </c>
    </row>
    <row r="45" spans="1:13" s="4" customFormat="1" ht="25.5" customHeight="1">
      <c r="A45" s="155" t="s">
        <v>42</v>
      </c>
      <c r="B45" s="5"/>
      <c r="C45" s="5"/>
      <c r="D45" s="5"/>
      <c r="E45" s="265">
        <v>227</v>
      </c>
      <c r="F45" s="103">
        <v>30928.34</v>
      </c>
      <c r="G45" s="104">
        <v>1</v>
      </c>
      <c r="H45" s="100">
        <f t="shared" si="0"/>
        <v>30928.34</v>
      </c>
      <c r="I45" s="264">
        <f t="shared" si="3"/>
        <v>0.33015</v>
      </c>
      <c r="J45" s="150">
        <v>10210.99</v>
      </c>
    </row>
    <row r="46" spans="1:13" s="4" customFormat="1" ht="25.5" customHeight="1">
      <c r="A46" s="155" t="s">
        <v>73</v>
      </c>
      <c r="B46" s="5"/>
      <c r="C46" s="5"/>
      <c r="D46" s="5"/>
      <c r="E46" s="265">
        <v>35</v>
      </c>
      <c r="F46" s="103">
        <v>30928.34</v>
      </c>
      <c r="G46" s="104">
        <v>1</v>
      </c>
      <c r="H46" s="100">
        <f t="shared" si="0"/>
        <v>30928.34</v>
      </c>
      <c r="I46" s="264">
        <f t="shared" si="3"/>
        <v>0.27548</v>
      </c>
      <c r="J46" s="150">
        <v>8520.02</v>
      </c>
    </row>
    <row r="47" spans="1:13" s="4" customFormat="1" ht="29.25" customHeight="1">
      <c r="A47" s="155" t="s">
        <v>43</v>
      </c>
      <c r="B47" s="5"/>
      <c r="C47" s="5"/>
      <c r="D47" s="5"/>
      <c r="E47" s="265">
        <v>30</v>
      </c>
      <c r="F47" s="103">
        <v>30928.34</v>
      </c>
      <c r="G47" s="104">
        <v>1</v>
      </c>
      <c r="H47" s="100">
        <f t="shared" si="0"/>
        <v>30928.34</v>
      </c>
      <c r="I47" s="264">
        <f t="shared" si="3"/>
        <v>8.1659999999999996E-2</v>
      </c>
      <c r="J47" s="150">
        <v>2525.66</v>
      </c>
    </row>
    <row r="48" spans="1:13" s="4" customFormat="1" ht="29.25" customHeight="1">
      <c r="A48" s="155" t="s">
        <v>45</v>
      </c>
      <c r="B48" s="5"/>
      <c r="C48" s="5"/>
      <c r="D48" s="5"/>
      <c r="E48" s="265">
        <v>37</v>
      </c>
      <c r="F48" s="103">
        <v>30928.34</v>
      </c>
      <c r="G48" s="104">
        <v>1</v>
      </c>
      <c r="H48" s="100">
        <f t="shared" si="0"/>
        <v>30928.34</v>
      </c>
      <c r="I48" s="264">
        <f t="shared" si="3"/>
        <v>8.0579999999999999E-2</v>
      </c>
      <c r="J48" s="150">
        <v>2492.14</v>
      </c>
    </row>
    <row r="49" spans="1:10" s="4" customFormat="1" ht="25.5">
      <c r="A49" s="155" t="s">
        <v>37</v>
      </c>
      <c r="B49" s="5"/>
      <c r="C49" s="5"/>
      <c r="D49" s="5"/>
      <c r="E49" s="265">
        <v>19</v>
      </c>
      <c r="F49" s="103">
        <v>30928.34</v>
      </c>
      <c r="G49" s="104">
        <v>1</v>
      </c>
      <c r="H49" s="100">
        <f t="shared" si="0"/>
        <v>30928.34</v>
      </c>
      <c r="I49" s="264">
        <f t="shared" si="3"/>
        <v>0.51907000000000003</v>
      </c>
      <c r="J49" s="150">
        <v>16054</v>
      </c>
    </row>
    <row r="50" spans="1:10" ht="33.75" customHeight="1">
      <c r="A50" s="8" t="s">
        <v>9</v>
      </c>
      <c r="B50" s="74"/>
      <c r="C50" s="74" t="s">
        <v>8</v>
      </c>
      <c r="D50" s="74" t="s">
        <v>117</v>
      </c>
      <c r="E50" s="261"/>
      <c r="F50" s="102"/>
      <c r="G50" s="99"/>
      <c r="H50" s="102"/>
      <c r="I50" s="262"/>
      <c r="J50" s="148"/>
    </row>
    <row r="51" spans="1:10" s="4" customFormat="1" ht="21" customHeight="1">
      <c r="A51" s="155" t="s">
        <v>39</v>
      </c>
      <c r="B51" s="5"/>
      <c r="C51" s="77"/>
      <c r="D51" s="77"/>
      <c r="E51" s="265">
        <v>3440</v>
      </c>
      <c r="F51" s="103">
        <v>2764.7</v>
      </c>
      <c r="G51" s="104">
        <v>1</v>
      </c>
      <c r="H51" s="100">
        <f t="shared" si="0"/>
        <v>2764.7</v>
      </c>
      <c r="I51" s="264">
        <f>ROUND(J51/H51,5)</f>
        <v>0.99970999999999999</v>
      </c>
      <c r="J51" s="150">
        <v>2763.89</v>
      </c>
    </row>
    <row r="52" spans="1:10" s="4" customFormat="1" ht="25.5">
      <c r="A52" s="155" t="s">
        <v>49</v>
      </c>
      <c r="B52" s="5"/>
      <c r="C52" s="77"/>
      <c r="D52" s="77"/>
      <c r="E52" s="265">
        <v>1654</v>
      </c>
      <c r="F52" s="103">
        <v>2764.7</v>
      </c>
      <c r="G52" s="104">
        <v>1</v>
      </c>
      <c r="H52" s="100">
        <f t="shared" si="0"/>
        <v>2764.7</v>
      </c>
      <c r="I52" s="264">
        <f>ROUND(J52/H52,5)</f>
        <v>0.67225999999999997</v>
      </c>
      <c r="J52" s="150">
        <v>1858.59</v>
      </c>
    </row>
    <row r="53" spans="1:10" s="4" customFormat="1" ht="26.25" customHeight="1">
      <c r="A53" s="155" t="s">
        <v>71</v>
      </c>
      <c r="B53" s="5"/>
      <c r="C53" s="77"/>
      <c r="D53" s="77"/>
      <c r="E53" s="265">
        <v>8600</v>
      </c>
      <c r="F53" s="103">
        <v>2764.7</v>
      </c>
      <c r="G53" s="104">
        <v>1</v>
      </c>
      <c r="H53" s="100">
        <f t="shared" si="0"/>
        <v>2764.7</v>
      </c>
      <c r="I53" s="264">
        <f>ROUND(J53/H53,5)</f>
        <v>0.88393999999999995</v>
      </c>
      <c r="J53" s="150">
        <v>2443.83</v>
      </c>
    </row>
    <row r="54" spans="1:10" s="4" customFormat="1" ht="24.75" customHeight="1">
      <c r="A54" s="155" t="s">
        <v>58</v>
      </c>
      <c r="B54" s="5"/>
      <c r="C54" s="77"/>
      <c r="D54" s="77"/>
      <c r="E54" s="265">
        <v>10320</v>
      </c>
      <c r="F54" s="103">
        <v>2764.7</v>
      </c>
      <c r="G54" s="104">
        <v>1</v>
      </c>
      <c r="H54" s="100">
        <f t="shared" si="0"/>
        <v>2764.7</v>
      </c>
      <c r="I54" s="264">
        <f>ROUND(J54/H54,5)</f>
        <v>0.93966000000000005</v>
      </c>
      <c r="J54" s="150">
        <v>2597.87</v>
      </c>
    </row>
    <row r="55" spans="1:10" ht="69" customHeight="1">
      <c r="A55" s="8" t="s">
        <v>173</v>
      </c>
      <c r="B55" s="74"/>
      <c r="C55" s="74" t="s">
        <v>174</v>
      </c>
      <c r="D55" s="74" t="s">
        <v>242</v>
      </c>
      <c r="E55" s="261"/>
      <c r="F55" s="102"/>
      <c r="G55" s="99"/>
      <c r="H55" s="102"/>
      <c r="I55" s="262"/>
      <c r="J55" s="148"/>
    </row>
    <row r="56" spans="1:10" s="4" customFormat="1" ht="26.25" customHeight="1">
      <c r="A56" s="155" t="s">
        <v>39</v>
      </c>
      <c r="B56" s="5"/>
      <c r="C56" s="5"/>
      <c r="D56" s="5"/>
      <c r="E56" s="265">
        <v>1134</v>
      </c>
      <c r="F56" s="267">
        <v>2338.3000000000002</v>
      </c>
      <c r="G56" s="104">
        <v>1</v>
      </c>
      <c r="H56" s="100">
        <f t="shared" si="0"/>
        <v>2338.3000000000002</v>
      </c>
      <c r="I56" s="264">
        <f t="shared" ref="I56:I61" si="4">ROUND(J56/H56,5)</f>
        <v>0.81140999999999996</v>
      </c>
      <c r="J56" s="150">
        <v>1897.33</v>
      </c>
    </row>
    <row r="57" spans="1:10" s="4" customFormat="1" ht="29.25" customHeight="1">
      <c r="A57" s="155" t="s">
        <v>73</v>
      </c>
      <c r="B57" s="5"/>
      <c r="C57" s="5"/>
      <c r="D57" s="5"/>
      <c r="E57" s="265">
        <v>567</v>
      </c>
      <c r="F57" s="267">
        <v>2338.3000000000002</v>
      </c>
      <c r="G57" s="104">
        <v>1</v>
      </c>
      <c r="H57" s="100">
        <f t="shared" si="0"/>
        <v>2338.3000000000002</v>
      </c>
      <c r="I57" s="264">
        <f t="shared" si="4"/>
        <v>0.40281</v>
      </c>
      <c r="J57" s="150">
        <v>941.89</v>
      </c>
    </row>
    <row r="58" spans="1:10" s="4" customFormat="1" ht="29.25" customHeight="1">
      <c r="A58" s="155" t="s">
        <v>36</v>
      </c>
      <c r="B58" s="5"/>
      <c r="C58" s="5"/>
      <c r="D58" s="5"/>
      <c r="E58" s="265">
        <v>567</v>
      </c>
      <c r="F58" s="267">
        <v>2338.3000000000002</v>
      </c>
      <c r="G58" s="104">
        <v>1</v>
      </c>
      <c r="H58" s="100">
        <f t="shared" si="0"/>
        <v>2338.3000000000002</v>
      </c>
      <c r="I58" s="264">
        <f t="shared" si="4"/>
        <v>0.73489000000000004</v>
      </c>
      <c r="J58" s="150">
        <v>1718.39</v>
      </c>
    </row>
    <row r="59" spans="1:10" s="4" customFormat="1" ht="29.25" customHeight="1">
      <c r="A59" s="72" t="s">
        <v>37</v>
      </c>
      <c r="B59" s="5"/>
      <c r="C59" s="5"/>
      <c r="D59" s="5"/>
      <c r="E59" s="265">
        <v>284</v>
      </c>
      <c r="F59" s="267">
        <v>2338.3000000000002</v>
      </c>
      <c r="G59" s="104">
        <v>1</v>
      </c>
      <c r="H59" s="100">
        <f t="shared" si="0"/>
        <v>2338.3000000000002</v>
      </c>
      <c r="I59" s="264">
        <f t="shared" si="4"/>
        <v>0.34616999999999998</v>
      </c>
      <c r="J59" s="150">
        <v>809.44</v>
      </c>
    </row>
    <row r="60" spans="1:10" s="4" customFormat="1" ht="29.25" customHeight="1">
      <c r="A60" s="155" t="s">
        <v>71</v>
      </c>
      <c r="B60" s="5"/>
      <c r="C60" s="5"/>
      <c r="D60" s="5"/>
      <c r="E60" s="265">
        <v>851</v>
      </c>
      <c r="F60" s="267">
        <v>2338.3000000000002</v>
      </c>
      <c r="G60" s="104">
        <v>1</v>
      </c>
      <c r="H60" s="100">
        <f t="shared" si="0"/>
        <v>2338.3000000000002</v>
      </c>
      <c r="I60" s="264">
        <f t="shared" si="4"/>
        <v>0.23683000000000001</v>
      </c>
      <c r="J60" s="150">
        <v>553.77</v>
      </c>
    </row>
    <row r="61" spans="1:10" s="4" customFormat="1" ht="24.75" customHeight="1">
      <c r="A61" s="155" t="s">
        <v>178</v>
      </c>
      <c r="B61" s="5"/>
      <c r="C61" s="5"/>
      <c r="D61" s="5"/>
      <c r="E61" s="265">
        <v>1134</v>
      </c>
      <c r="F61" s="267">
        <v>2338.3000000000002</v>
      </c>
      <c r="G61" s="104">
        <v>1</v>
      </c>
      <c r="H61" s="100">
        <f t="shared" si="0"/>
        <v>2338.3000000000002</v>
      </c>
      <c r="I61" s="264">
        <f t="shared" si="4"/>
        <v>0.99051999999999996</v>
      </c>
      <c r="J61" s="150">
        <v>2316.13</v>
      </c>
    </row>
    <row r="62" spans="1:10" ht="40.5" customHeight="1">
      <c r="A62" s="8" t="s">
        <v>173</v>
      </c>
      <c r="B62" s="74"/>
      <c r="C62" s="74" t="s">
        <v>102</v>
      </c>
      <c r="D62" s="74" t="s">
        <v>242</v>
      </c>
      <c r="E62" s="261"/>
      <c r="F62" s="102"/>
      <c r="G62" s="99"/>
      <c r="H62" s="102"/>
      <c r="I62" s="262"/>
      <c r="J62" s="149"/>
    </row>
    <row r="63" spans="1:10" s="4" customFormat="1" ht="25.5" customHeight="1">
      <c r="A63" s="155" t="s">
        <v>274</v>
      </c>
      <c r="B63" s="5"/>
      <c r="C63" s="5"/>
      <c r="D63" s="5"/>
      <c r="E63" s="265">
        <v>555</v>
      </c>
      <c r="F63" s="267">
        <v>467.6</v>
      </c>
      <c r="G63" s="105">
        <v>1</v>
      </c>
      <c r="H63" s="100">
        <f t="shared" si="0"/>
        <v>467.6</v>
      </c>
      <c r="I63" s="264">
        <f t="shared" ref="I63:I74" si="5">ROUND(J63/H63,5)</f>
        <v>0.54927000000000004</v>
      </c>
      <c r="J63" s="150">
        <v>256.83999999999997</v>
      </c>
    </row>
    <row r="64" spans="1:10" s="4" customFormat="1" ht="21" customHeight="1">
      <c r="A64" s="155" t="s">
        <v>275</v>
      </c>
      <c r="B64" s="5"/>
      <c r="C64" s="5"/>
      <c r="D64" s="5"/>
      <c r="E64" s="265">
        <v>1110</v>
      </c>
      <c r="F64" s="267">
        <v>467.6</v>
      </c>
      <c r="G64" s="105">
        <v>1</v>
      </c>
      <c r="H64" s="100">
        <f t="shared" si="0"/>
        <v>467.6</v>
      </c>
      <c r="I64" s="264">
        <f t="shared" si="5"/>
        <v>0.65822999999999998</v>
      </c>
      <c r="J64" s="150">
        <v>307.79000000000002</v>
      </c>
    </row>
    <row r="65" spans="1:10" s="4" customFormat="1" ht="23.25" customHeight="1">
      <c r="A65" s="155" t="s">
        <v>276</v>
      </c>
      <c r="B65" s="5"/>
      <c r="C65" s="5"/>
      <c r="D65" s="5"/>
      <c r="E65" s="265">
        <v>2220</v>
      </c>
      <c r="F65" s="267">
        <v>467.6</v>
      </c>
      <c r="G65" s="105">
        <v>1</v>
      </c>
      <c r="H65" s="100">
        <f t="shared" si="0"/>
        <v>467.6</v>
      </c>
      <c r="I65" s="264">
        <f t="shared" si="5"/>
        <v>0.48288999999999999</v>
      </c>
      <c r="J65" s="150">
        <v>225.8</v>
      </c>
    </row>
    <row r="66" spans="1:10" s="4" customFormat="1" ht="27.75" customHeight="1">
      <c r="A66" s="155" t="s">
        <v>71</v>
      </c>
      <c r="B66" s="5"/>
      <c r="C66" s="5"/>
      <c r="D66" s="5"/>
      <c r="E66" s="265">
        <v>555</v>
      </c>
      <c r="F66" s="267">
        <v>467.6</v>
      </c>
      <c r="G66" s="105">
        <v>1</v>
      </c>
      <c r="H66" s="100">
        <f t="shared" si="0"/>
        <v>467.6</v>
      </c>
      <c r="I66" s="264">
        <f t="shared" si="5"/>
        <v>0.69935999999999998</v>
      </c>
      <c r="J66" s="150">
        <v>327.02</v>
      </c>
    </row>
    <row r="67" spans="1:10" s="4" customFormat="1" ht="28.5" customHeight="1">
      <c r="A67" s="155" t="s">
        <v>73</v>
      </c>
      <c r="B67" s="5"/>
      <c r="C67" s="5"/>
      <c r="D67" s="5"/>
      <c r="E67" s="265">
        <v>555</v>
      </c>
      <c r="F67" s="267">
        <v>467.6</v>
      </c>
      <c r="G67" s="105">
        <v>1</v>
      </c>
      <c r="H67" s="100">
        <f t="shared" si="0"/>
        <v>467.6</v>
      </c>
      <c r="I67" s="264">
        <f t="shared" si="5"/>
        <v>0.58601000000000003</v>
      </c>
      <c r="J67" s="150">
        <v>274.02</v>
      </c>
    </row>
    <row r="68" spans="1:10" s="4" customFormat="1" ht="25.5" customHeight="1">
      <c r="A68" s="155" t="s">
        <v>36</v>
      </c>
      <c r="B68" s="5"/>
      <c r="C68" s="5"/>
      <c r="D68" s="5"/>
      <c r="E68" s="265">
        <v>1110</v>
      </c>
      <c r="F68" s="267">
        <v>467.6</v>
      </c>
      <c r="G68" s="105">
        <v>1</v>
      </c>
      <c r="H68" s="100">
        <f t="shared" si="0"/>
        <v>467.6</v>
      </c>
      <c r="I68" s="264">
        <f t="shared" si="5"/>
        <v>0.65115000000000001</v>
      </c>
      <c r="J68" s="150">
        <v>304.48</v>
      </c>
    </row>
    <row r="69" spans="1:10" s="4" customFormat="1" ht="25.5">
      <c r="A69" s="72" t="s">
        <v>37</v>
      </c>
      <c r="B69" s="5"/>
      <c r="C69" s="5"/>
      <c r="D69" s="5"/>
      <c r="E69" s="265">
        <v>1110</v>
      </c>
      <c r="F69" s="267">
        <v>467.6</v>
      </c>
      <c r="G69" s="105">
        <v>1</v>
      </c>
      <c r="H69" s="100">
        <f t="shared" si="0"/>
        <v>467.6</v>
      </c>
      <c r="I69" s="264">
        <f t="shared" si="5"/>
        <v>0.18307999999999999</v>
      </c>
      <c r="J69" s="150">
        <v>85.61</v>
      </c>
    </row>
    <row r="70" spans="1:10" s="4" customFormat="1" ht="20.25" customHeight="1">
      <c r="A70" s="155" t="s">
        <v>49</v>
      </c>
      <c r="B70" s="5"/>
      <c r="C70" s="5"/>
      <c r="D70" s="5"/>
      <c r="E70" s="265">
        <v>555</v>
      </c>
      <c r="F70" s="267">
        <v>467.6</v>
      </c>
      <c r="G70" s="105">
        <v>1</v>
      </c>
      <c r="H70" s="100">
        <f t="shared" si="0"/>
        <v>467.6</v>
      </c>
      <c r="I70" s="264">
        <f t="shared" si="5"/>
        <v>0.50473000000000001</v>
      </c>
      <c r="J70" s="150">
        <v>236.01</v>
      </c>
    </row>
    <row r="71" spans="1:10" s="4" customFormat="1" ht="38.25">
      <c r="A71" s="155" t="s">
        <v>68</v>
      </c>
      <c r="B71" s="5"/>
      <c r="C71" s="5"/>
      <c r="D71" s="5"/>
      <c r="E71" s="265">
        <v>1112</v>
      </c>
      <c r="F71" s="267">
        <v>467.6</v>
      </c>
      <c r="G71" s="105">
        <v>1</v>
      </c>
      <c r="H71" s="100">
        <f t="shared" si="0"/>
        <v>467.6</v>
      </c>
      <c r="I71" s="264">
        <f t="shared" si="5"/>
        <v>0.92278000000000004</v>
      </c>
      <c r="J71" s="150">
        <v>431.49</v>
      </c>
    </row>
    <row r="72" spans="1:10" s="4" customFormat="1" ht="25.5">
      <c r="A72" s="155" t="s">
        <v>43</v>
      </c>
      <c r="B72" s="5"/>
      <c r="C72" s="5"/>
      <c r="D72" s="5"/>
      <c r="E72" s="265">
        <v>555</v>
      </c>
      <c r="F72" s="267">
        <v>467.6</v>
      </c>
      <c r="G72" s="105">
        <v>1</v>
      </c>
      <c r="H72" s="100">
        <f t="shared" si="0"/>
        <v>467.6</v>
      </c>
      <c r="I72" s="264">
        <f t="shared" si="5"/>
        <v>0.46107999999999999</v>
      </c>
      <c r="J72" s="150">
        <v>215.6</v>
      </c>
    </row>
    <row r="73" spans="1:10" s="4" customFormat="1" ht="25.5">
      <c r="A73" s="155" t="s">
        <v>51</v>
      </c>
      <c r="B73" s="5"/>
      <c r="C73" s="5"/>
      <c r="D73" s="5"/>
      <c r="E73" s="265">
        <v>555</v>
      </c>
      <c r="F73" s="267">
        <v>467.6</v>
      </c>
      <c r="G73" s="105">
        <v>1</v>
      </c>
      <c r="H73" s="100">
        <f t="shared" si="0"/>
        <v>467.6</v>
      </c>
      <c r="I73" s="264">
        <f t="shared" si="5"/>
        <v>0.64168000000000003</v>
      </c>
      <c r="J73" s="150">
        <v>300.05</v>
      </c>
    </row>
    <row r="74" spans="1:10" s="4" customFormat="1" ht="25.5">
      <c r="A74" s="155" t="s">
        <v>58</v>
      </c>
      <c r="B74" s="5"/>
      <c r="C74" s="5"/>
      <c r="D74" s="5"/>
      <c r="E74" s="265">
        <v>555</v>
      </c>
      <c r="F74" s="267">
        <v>467.6</v>
      </c>
      <c r="G74" s="105">
        <v>1</v>
      </c>
      <c r="H74" s="100">
        <f t="shared" si="0"/>
        <v>467.6</v>
      </c>
      <c r="I74" s="264">
        <f t="shared" si="5"/>
        <v>0.76529000000000003</v>
      </c>
      <c r="J74" s="150">
        <v>357.85</v>
      </c>
    </row>
    <row r="75" spans="1:10" s="4" customFormat="1" ht="25.5">
      <c r="A75" s="155" t="s">
        <v>52</v>
      </c>
      <c r="B75" s="5"/>
      <c r="C75" s="5"/>
      <c r="D75" s="5"/>
      <c r="E75" s="265">
        <v>555</v>
      </c>
      <c r="F75" s="267">
        <v>467.6</v>
      </c>
      <c r="G75" s="105">
        <v>1</v>
      </c>
      <c r="H75" s="100">
        <f t="shared" si="0"/>
        <v>467.6</v>
      </c>
      <c r="I75" s="264">
        <v>0</v>
      </c>
      <c r="J75" s="150">
        <v>256.83999999999997</v>
      </c>
    </row>
    <row r="76" spans="1:10" ht="44.25" customHeight="1">
      <c r="A76" s="8" t="s">
        <v>10</v>
      </c>
      <c r="B76" s="74" t="s">
        <v>3</v>
      </c>
      <c r="C76" s="74" t="s">
        <v>244</v>
      </c>
      <c r="D76" s="74" t="s">
        <v>241</v>
      </c>
      <c r="E76" s="261"/>
      <c r="F76" s="102"/>
      <c r="G76" s="99"/>
      <c r="H76" s="102"/>
      <c r="I76" s="262"/>
      <c r="J76" s="149"/>
    </row>
    <row r="77" spans="1:10" s="4" customFormat="1" ht="25.5" customHeight="1">
      <c r="A77" s="155" t="s">
        <v>50</v>
      </c>
      <c r="B77" s="5"/>
      <c r="C77" s="5"/>
      <c r="D77" s="5"/>
      <c r="E77" s="265">
        <v>375</v>
      </c>
      <c r="F77" s="103">
        <v>18810</v>
      </c>
      <c r="G77" s="106">
        <v>1</v>
      </c>
      <c r="H77" s="100">
        <f t="shared" si="0"/>
        <v>18810</v>
      </c>
      <c r="I77" s="264">
        <f>ROUND(J77/H77,5)</f>
        <v>0.99983999999999995</v>
      </c>
      <c r="J77" s="150">
        <v>18807.03</v>
      </c>
    </row>
    <row r="78" spans="1:10" ht="66" customHeight="1">
      <c r="A78" s="8" t="s">
        <v>2</v>
      </c>
      <c r="B78" s="74" t="s">
        <v>3</v>
      </c>
      <c r="C78" s="74" t="s">
        <v>244</v>
      </c>
      <c r="D78" s="74" t="s">
        <v>241</v>
      </c>
      <c r="E78" s="261"/>
      <c r="F78" s="102"/>
      <c r="G78" s="99"/>
      <c r="H78" s="102"/>
      <c r="I78" s="262"/>
      <c r="J78" s="149"/>
    </row>
    <row r="79" spans="1:10" s="4" customFormat="1" ht="27.75" customHeight="1">
      <c r="A79" s="155" t="s">
        <v>65</v>
      </c>
      <c r="B79" s="5"/>
      <c r="C79" s="5"/>
      <c r="D79" s="5"/>
      <c r="E79" s="265">
        <v>106</v>
      </c>
      <c r="F79" s="103">
        <v>18080</v>
      </c>
      <c r="G79" s="106">
        <v>1</v>
      </c>
      <c r="H79" s="100">
        <f t="shared" si="0"/>
        <v>18080</v>
      </c>
      <c r="I79" s="264">
        <f>ROUND(J79/H79,5)</f>
        <v>0.99977000000000005</v>
      </c>
      <c r="J79" s="150">
        <v>18075.77</v>
      </c>
    </row>
    <row r="80" spans="1:10" ht="63.75" customHeight="1">
      <c r="A80" s="8" t="s">
        <v>2</v>
      </c>
      <c r="B80" s="74" t="s">
        <v>4</v>
      </c>
      <c r="C80" s="74" t="s">
        <v>244</v>
      </c>
      <c r="D80" s="74" t="s">
        <v>241</v>
      </c>
      <c r="E80" s="261"/>
      <c r="F80" s="102"/>
      <c r="G80" s="99"/>
      <c r="H80" s="102"/>
      <c r="I80" s="262"/>
      <c r="J80" s="149"/>
    </row>
    <row r="81" spans="1:10" s="4" customFormat="1" ht="30.75" customHeight="1">
      <c r="A81" s="155" t="s">
        <v>34</v>
      </c>
      <c r="B81" s="5"/>
      <c r="C81" s="5"/>
      <c r="D81" s="5"/>
      <c r="E81" s="265">
        <v>105</v>
      </c>
      <c r="F81" s="103">
        <v>69279.72</v>
      </c>
      <c r="G81" s="106">
        <v>1</v>
      </c>
      <c r="H81" s="100">
        <f t="shared" si="0"/>
        <v>69279.72</v>
      </c>
      <c r="I81" s="264">
        <f>ROUND(J81/H81,5)</f>
        <v>0.86687000000000003</v>
      </c>
      <c r="J81" s="150">
        <v>60056.19</v>
      </c>
    </row>
    <row r="82" spans="1:10" ht="64.5" customHeight="1">
      <c r="A82" s="8" t="s">
        <v>2</v>
      </c>
      <c r="B82" s="74" t="s">
        <v>6</v>
      </c>
      <c r="C82" s="74" t="s">
        <v>244</v>
      </c>
      <c r="D82" s="74" t="s">
        <v>241</v>
      </c>
      <c r="E82" s="261"/>
      <c r="F82" s="102"/>
      <c r="G82" s="99"/>
      <c r="H82" s="102"/>
      <c r="I82" s="262"/>
      <c r="J82" s="149"/>
    </row>
    <row r="83" spans="1:10" s="4" customFormat="1" ht="28.5" customHeight="1">
      <c r="A83" s="155" t="s">
        <v>35</v>
      </c>
      <c r="B83" s="5"/>
      <c r="C83" s="5"/>
      <c r="D83" s="5"/>
      <c r="E83" s="265">
        <v>548</v>
      </c>
      <c r="F83" s="103">
        <v>9689.2999999999993</v>
      </c>
      <c r="G83" s="104">
        <v>1</v>
      </c>
      <c r="H83" s="100">
        <f t="shared" si="0"/>
        <v>9689.2999999999993</v>
      </c>
      <c r="I83" s="264">
        <f>ROUND(J83/H83,5)</f>
        <v>0.83842000000000005</v>
      </c>
      <c r="J83" s="150">
        <v>8123.75</v>
      </c>
    </row>
    <row r="84" spans="1:10" s="4" customFormat="1" ht="25.5">
      <c r="A84" s="72" t="s">
        <v>36</v>
      </c>
      <c r="B84" s="5"/>
      <c r="C84" s="5"/>
      <c r="D84" s="5"/>
      <c r="E84" s="265">
        <v>450</v>
      </c>
      <c r="F84" s="103">
        <v>9689.2999999999993</v>
      </c>
      <c r="G84" s="104">
        <v>1</v>
      </c>
      <c r="H84" s="100">
        <f t="shared" ref="H84:H85" si="6">F84*G84</f>
        <v>9689.2999999999993</v>
      </c>
      <c r="I84" s="264">
        <f>ROUND(J84/H84,5)</f>
        <v>0.36502000000000001</v>
      </c>
      <c r="J84" s="150">
        <v>3536.74</v>
      </c>
    </row>
    <row r="85" spans="1:10" s="4" customFormat="1" ht="25.5" customHeight="1">
      <c r="A85" s="72" t="s">
        <v>37</v>
      </c>
      <c r="B85" s="5"/>
      <c r="C85" s="5"/>
      <c r="D85" s="5"/>
      <c r="E85" s="265">
        <v>300</v>
      </c>
      <c r="F85" s="103">
        <v>9689.2999999999993</v>
      </c>
      <c r="G85" s="104">
        <v>1</v>
      </c>
      <c r="H85" s="100">
        <f t="shared" si="6"/>
        <v>9689.2999999999993</v>
      </c>
      <c r="I85" s="264">
        <f>ROUND(J85/H85,5)</f>
        <v>0.30984</v>
      </c>
      <c r="J85" s="150">
        <v>3002.12</v>
      </c>
    </row>
    <row r="86" spans="1:10" ht="63.75" customHeight="1">
      <c r="A86" s="8" t="s">
        <v>2</v>
      </c>
      <c r="B86" s="74" t="s">
        <v>7</v>
      </c>
      <c r="C86" s="74" t="s">
        <v>244</v>
      </c>
      <c r="D86" s="74" t="s">
        <v>241</v>
      </c>
      <c r="E86" s="261"/>
      <c r="F86" s="102"/>
      <c r="G86" s="99"/>
      <c r="H86" s="102"/>
      <c r="I86" s="262"/>
      <c r="J86" s="149"/>
    </row>
    <row r="87" spans="1:10" s="4" customFormat="1" ht="25.5">
      <c r="A87" s="155" t="s">
        <v>38</v>
      </c>
      <c r="B87" s="5"/>
      <c r="C87" s="5"/>
      <c r="D87" s="5"/>
      <c r="E87" s="265">
        <v>43</v>
      </c>
      <c r="F87" s="103">
        <v>20190</v>
      </c>
      <c r="G87" s="104">
        <v>1</v>
      </c>
      <c r="H87" s="100">
        <f t="shared" ref="H87" si="7">F87*G87</f>
        <v>20190</v>
      </c>
      <c r="I87" s="264">
        <f>ROUND(J87/H87,5)</f>
        <v>0.99995000000000001</v>
      </c>
      <c r="J87" s="150">
        <v>20189.09</v>
      </c>
    </row>
    <row r="88" spans="1:10" ht="29.25" customHeight="1">
      <c r="A88" s="8" t="s">
        <v>12</v>
      </c>
      <c r="B88" s="74"/>
      <c r="C88" s="74" t="s">
        <v>115</v>
      </c>
      <c r="D88" s="74" t="s">
        <v>117</v>
      </c>
      <c r="E88" s="261"/>
      <c r="F88" s="102"/>
      <c r="G88" s="99"/>
      <c r="H88" s="102"/>
      <c r="I88" s="262"/>
      <c r="J88" s="149"/>
    </row>
    <row r="89" spans="1:10" s="4" customFormat="1" ht="38.25" customHeight="1">
      <c r="A89" s="155" t="s">
        <v>66</v>
      </c>
      <c r="B89" s="5"/>
      <c r="C89" s="5"/>
      <c r="D89" s="5"/>
      <c r="E89" s="265">
        <v>16425</v>
      </c>
      <c r="F89" s="103">
        <v>5445.23</v>
      </c>
      <c r="G89" s="104">
        <v>1</v>
      </c>
      <c r="H89" s="100">
        <f t="shared" ref="H89" si="8">F89*G89</f>
        <v>5445.23</v>
      </c>
      <c r="I89" s="264">
        <f>ROUND(J89/H89,5)</f>
        <v>0.91093000000000002</v>
      </c>
      <c r="J89" s="150">
        <v>4960.2299999999996</v>
      </c>
    </row>
    <row r="90" spans="1:10" s="3" customFormat="1" ht="69" customHeight="1">
      <c r="A90" s="9" t="s">
        <v>10</v>
      </c>
      <c r="B90" s="74" t="s">
        <v>15</v>
      </c>
      <c r="C90" s="74" t="s">
        <v>245</v>
      </c>
      <c r="D90" s="74" t="s">
        <v>243</v>
      </c>
      <c r="E90" s="261"/>
      <c r="F90" s="102"/>
      <c r="G90" s="99"/>
      <c r="H90" s="102"/>
      <c r="I90" s="262"/>
      <c r="J90" s="149"/>
    </row>
    <row r="91" spans="1:10" s="4" customFormat="1" ht="27" customHeight="1">
      <c r="A91" s="155" t="s">
        <v>50</v>
      </c>
      <c r="B91" s="5"/>
      <c r="C91" s="5"/>
      <c r="D91" s="5"/>
      <c r="E91" s="265">
        <v>10876</v>
      </c>
      <c r="F91" s="103">
        <f>'Приложение 1 Базовый (2)'!G40</f>
        <v>1508.5</v>
      </c>
      <c r="G91" s="104">
        <v>1.5331349999999999</v>
      </c>
      <c r="H91" s="100">
        <f t="shared" ref="H91:H114" si="9">F91*G91</f>
        <v>2312.7341474999998</v>
      </c>
      <c r="I91" s="264">
        <f t="shared" ref="I91:I114" si="10">ROUND(J91/H91,5)</f>
        <v>1</v>
      </c>
      <c r="J91" s="150">
        <v>2312.73</v>
      </c>
    </row>
    <row r="92" spans="1:10" s="4" customFormat="1" ht="27" customHeight="1">
      <c r="A92" s="72" t="s">
        <v>36</v>
      </c>
      <c r="B92" s="5"/>
      <c r="C92" s="5"/>
      <c r="D92" s="5"/>
      <c r="E92" s="265">
        <v>2072</v>
      </c>
      <c r="F92" s="103">
        <v>1508.5</v>
      </c>
      <c r="G92" s="104">
        <v>1</v>
      </c>
      <c r="H92" s="100">
        <f t="shared" si="9"/>
        <v>1508.5</v>
      </c>
      <c r="I92" s="264">
        <f t="shared" si="10"/>
        <v>0.81364000000000003</v>
      </c>
      <c r="J92" s="150">
        <v>1227.3800000000001</v>
      </c>
    </row>
    <row r="93" spans="1:10" s="4" customFormat="1" ht="27" customHeight="1">
      <c r="A93" s="72" t="s">
        <v>37</v>
      </c>
      <c r="B93" s="5"/>
      <c r="C93" s="5"/>
      <c r="D93" s="5"/>
      <c r="E93" s="265">
        <v>2063</v>
      </c>
      <c r="F93" s="103">
        <v>1508.5</v>
      </c>
      <c r="G93" s="104">
        <v>1</v>
      </c>
      <c r="H93" s="100">
        <f t="shared" si="9"/>
        <v>1508.5</v>
      </c>
      <c r="I93" s="264">
        <f t="shared" si="10"/>
        <v>0.50219000000000003</v>
      </c>
      <c r="J93" s="150">
        <v>757.55</v>
      </c>
    </row>
    <row r="94" spans="1:10" s="4" customFormat="1" ht="27" customHeight="1">
      <c r="A94" s="155" t="s">
        <v>43</v>
      </c>
      <c r="B94" s="5"/>
      <c r="C94" s="5"/>
      <c r="D94" s="77"/>
      <c r="E94" s="265">
        <v>855</v>
      </c>
      <c r="F94" s="103">
        <v>1508.5</v>
      </c>
      <c r="G94" s="104">
        <v>1</v>
      </c>
      <c r="H94" s="100">
        <f t="shared" si="9"/>
        <v>1508.5</v>
      </c>
      <c r="I94" s="264">
        <f t="shared" si="10"/>
        <v>0.30628</v>
      </c>
      <c r="J94" s="150">
        <v>462.02</v>
      </c>
    </row>
    <row r="95" spans="1:10" s="4" customFormat="1" ht="27" customHeight="1">
      <c r="A95" s="155" t="s">
        <v>44</v>
      </c>
      <c r="B95" s="5"/>
      <c r="C95" s="5"/>
      <c r="D95" s="77"/>
      <c r="E95" s="265">
        <v>199</v>
      </c>
      <c r="F95" s="103">
        <v>1508.5</v>
      </c>
      <c r="G95" s="104">
        <v>1</v>
      </c>
      <c r="H95" s="100">
        <f t="shared" si="9"/>
        <v>1508.5</v>
      </c>
      <c r="I95" s="264">
        <f t="shared" si="10"/>
        <v>0.19663</v>
      </c>
      <c r="J95" s="150">
        <v>296.62</v>
      </c>
    </row>
    <row r="96" spans="1:10" s="4" customFormat="1" ht="27" customHeight="1">
      <c r="A96" s="155" t="s">
        <v>45</v>
      </c>
      <c r="B96" s="5"/>
      <c r="C96" s="5"/>
      <c r="D96" s="77"/>
      <c r="E96" s="265">
        <v>632</v>
      </c>
      <c r="F96" s="103">
        <v>1508.5</v>
      </c>
      <c r="G96" s="104">
        <v>1</v>
      </c>
      <c r="H96" s="100">
        <f t="shared" si="9"/>
        <v>1508.5</v>
      </c>
      <c r="I96" s="264">
        <f t="shared" si="10"/>
        <v>0.16147</v>
      </c>
      <c r="J96" s="150">
        <v>243.57</v>
      </c>
    </row>
    <row r="97" spans="1:10" s="4" customFormat="1" ht="27" customHeight="1">
      <c r="A97" s="155" t="s">
        <v>46</v>
      </c>
      <c r="B97" s="5"/>
      <c r="C97" s="5"/>
      <c r="D97" s="77"/>
      <c r="E97" s="265">
        <v>0</v>
      </c>
      <c r="F97" s="103">
        <v>1508.5</v>
      </c>
      <c r="G97" s="104">
        <v>1</v>
      </c>
      <c r="H97" s="100">
        <f t="shared" si="9"/>
        <v>1508.5</v>
      </c>
      <c r="I97" s="264">
        <f t="shared" si="10"/>
        <v>0</v>
      </c>
      <c r="J97" s="150">
        <v>0</v>
      </c>
    </row>
    <row r="98" spans="1:10" s="4" customFormat="1" ht="27" customHeight="1">
      <c r="A98" s="155" t="s">
        <v>47</v>
      </c>
      <c r="B98" s="5"/>
      <c r="C98" s="5"/>
      <c r="D98" s="77"/>
      <c r="E98" s="265">
        <v>500</v>
      </c>
      <c r="F98" s="103">
        <v>1508.5</v>
      </c>
      <c r="G98" s="104">
        <v>1</v>
      </c>
      <c r="H98" s="100">
        <f t="shared" si="9"/>
        <v>1508.5</v>
      </c>
      <c r="I98" s="264">
        <f t="shared" si="10"/>
        <v>0.21189</v>
      </c>
      <c r="J98" s="150">
        <v>319.63</v>
      </c>
    </row>
    <row r="99" spans="1:10" s="4" customFormat="1" ht="27" customHeight="1">
      <c r="A99" s="155" t="s">
        <v>48</v>
      </c>
      <c r="B99" s="5"/>
      <c r="C99" s="5"/>
      <c r="D99" s="77"/>
      <c r="E99" s="265">
        <v>255</v>
      </c>
      <c r="F99" s="103">
        <v>1508.5</v>
      </c>
      <c r="G99" s="104">
        <v>1</v>
      </c>
      <c r="H99" s="100">
        <f t="shared" si="9"/>
        <v>1508.5</v>
      </c>
      <c r="I99" s="264">
        <f t="shared" si="10"/>
        <v>0.20805000000000001</v>
      </c>
      <c r="J99" s="150">
        <v>313.85000000000002</v>
      </c>
    </row>
    <row r="100" spans="1:10" s="4" customFormat="1" ht="27" customHeight="1">
      <c r="A100" s="155" t="s">
        <v>49</v>
      </c>
      <c r="B100" s="5"/>
      <c r="C100" s="5"/>
      <c r="D100" s="77"/>
      <c r="E100" s="265">
        <v>238</v>
      </c>
      <c r="F100" s="103">
        <v>1508.5</v>
      </c>
      <c r="G100" s="104">
        <v>1</v>
      </c>
      <c r="H100" s="100">
        <f t="shared" si="9"/>
        <v>1508.5</v>
      </c>
      <c r="I100" s="264">
        <f t="shared" si="10"/>
        <v>0.27250999999999997</v>
      </c>
      <c r="J100" s="150">
        <v>411.08</v>
      </c>
    </row>
    <row r="101" spans="1:10" s="4" customFormat="1" ht="27" customHeight="1">
      <c r="A101" s="155" t="s">
        <v>51</v>
      </c>
      <c r="B101" s="5"/>
      <c r="C101" s="5"/>
      <c r="D101" s="77"/>
      <c r="E101" s="265">
        <v>623</v>
      </c>
      <c r="F101" s="103">
        <v>1508.5</v>
      </c>
      <c r="G101" s="104">
        <v>1</v>
      </c>
      <c r="H101" s="100">
        <f t="shared" si="9"/>
        <v>1508.5</v>
      </c>
      <c r="I101" s="264">
        <f t="shared" si="10"/>
        <v>0.36592999999999998</v>
      </c>
      <c r="J101" s="150">
        <v>552</v>
      </c>
    </row>
    <row r="102" spans="1:10" s="4" customFormat="1" ht="27" customHeight="1">
      <c r="A102" s="155" t="s">
        <v>52</v>
      </c>
      <c r="B102" s="5"/>
      <c r="C102" s="5"/>
      <c r="D102" s="77"/>
      <c r="E102" s="265">
        <v>322</v>
      </c>
      <c r="F102" s="103">
        <v>1508.5</v>
      </c>
      <c r="G102" s="104">
        <v>1</v>
      </c>
      <c r="H102" s="100">
        <f t="shared" si="9"/>
        <v>1508.5</v>
      </c>
      <c r="I102" s="264">
        <f t="shared" si="10"/>
        <v>0.43913999999999997</v>
      </c>
      <c r="J102" s="150">
        <v>662.45</v>
      </c>
    </row>
    <row r="103" spans="1:10" s="4" customFormat="1" ht="27" customHeight="1">
      <c r="A103" s="155" t="s">
        <v>53</v>
      </c>
      <c r="B103" s="5"/>
      <c r="C103" s="5"/>
      <c r="D103" s="77"/>
      <c r="E103" s="265">
        <v>486</v>
      </c>
      <c r="F103" s="103">
        <v>1508.5</v>
      </c>
      <c r="G103" s="104">
        <v>1</v>
      </c>
      <c r="H103" s="100">
        <f t="shared" si="9"/>
        <v>1508.5</v>
      </c>
      <c r="I103" s="264">
        <f t="shared" si="10"/>
        <v>0.57665</v>
      </c>
      <c r="J103" s="150">
        <v>869.88</v>
      </c>
    </row>
    <row r="104" spans="1:10" s="4" customFormat="1" ht="27" customHeight="1">
      <c r="A104" s="155" t="s">
        <v>54</v>
      </c>
      <c r="B104" s="5"/>
      <c r="C104" s="5"/>
      <c r="D104" s="77"/>
      <c r="E104" s="265">
        <v>522</v>
      </c>
      <c r="F104" s="103">
        <v>1508.5</v>
      </c>
      <c r="G104" s="104">
        <v>1</v>
      </c>
      <c r="H104" s="100">
        <f t="shared" si="9"/>
        <v>1508.5</v>
      </c>
      <c r="I104" s="264">
        <f t="shared" si="10"/>
        <v>0.52861000000000002</v>
      </c>
      <c r="J104" s="150">
        <v>797.41</v>
      </c>
    </row>
    <row r="105" spans="1:10" s="4" customFormat="1" ht="27" customHeight="1">
      <c r="A105" s="155" t="s">
        <v>55</v>
      </c>
      <c r="B105" s="5"/>
      <c r="C105" s="5"/>
      <c r="D105" s="77"/>
      <c r="E105" s="265">
        <v>547</v>
      </c>
      <c r="F105" s="103">
        <v>1508.5</v>
      </c>
      <c r="G105" s="104">
        <v>1</v>
      </c>
      <c r="H105" s="100">
        <f t="shared" si="9"/>
        <v>1508.5</v>
      </c>
      <c r="I105" s="264">
        <f t="shared" si="10"/>
        <v>0.18495</v>
      </c>
      <c r="J105" s="150">
        <v>279</v>
      </c>
    </row>
    <row r="106" spans="1:10" s="4" customFormat="1" ht="27" customHeight="1">
      <c r="A106" s="155" t="s">
        <v>56</v>
      </c>
      <c r="B106" s="5"/>
      <c r="C106" s="5"/>
      <c r="D106" s="77"/>
      <c r="E106" s="265">
        <v>135</v>
      </c>
      <c r="F106" s="103">
        <v>1508.5</v>
      </c>
      <c r="G106" s="104">
        <v>1</v>
      </c>
      <c r="H106" s="100">
        <f t="shared" si="9"/>
        <v>1508.5</v>
      </c>
      <c r="I106" s="264">
        <f t="shared" si="10"/>
        <v>0.33300999999999997</v>
      </c>
      <c r="J106" s="150">
        <v>502.35</v>
      </c>
    </row>
    <row r="107" spans="1:10" s="4" customFormat="1" ht="27" customHeight="1">
      <c r="A107" s="155" t="s">
        <v>57</v>
      </c>
      <c r="B107" s="5"/>
      <c r="C107" s="5"/>
      <c r="D107" s="77"/>
      <c r="E107" s="265">
        <v>119</v>
      </c>
      <c r="F107" s="103">
        <v>1508.5</v>
      </c>
      <c r="G107" s="104">
        <v>1</v>
      </c>
      <c r="H107" s="100">
        <f t="shared" si="9"/>
        <v>1508.5</v>
      </c>
      <c r="I107" s="264">
        <f t="shared" si="10"/>
        <v>0.21587000000000001</v>
      </c>
      <c r="J107" s="150">
        <v>325.64</v>
      </c>
    </row>
    <row r="108" spans="1:10" s="4" customFormat="1" ht="27" customHeight="1">
      <c r="A108" s="155" t="s">
        <v>58</v>
      </c>
      <c r="B108" s="5"/>
      <c r="C108" s="5"/>
      <c r="D108" s="77"/>
      <c r="E108" s="265">
        <v>1100</v>
      </c>
      <c r="F108" s="103">
        <v>1508.5</v>
      </c>
      <c r="G108" s="104">
        <v>1</v>
      </c>
      <c r="H108" s="100">
        <f t="shared" si="9"/>
        <v>1508.5</v>
      </c>
      <c r="I108" s="264">
        <f t="shared" si="10"/>
        <v>0.23696</v>
      </c>
      <c r="J108" s="150">
        <v>357.45</v>
      </c>
    </row>
    <row r="109" spans="1:10" s="4" customFormat="1" ht="27" customHeight="1">
      <c r="A109" s="155" t="s">
        <v>59</v>
      </c>
      <c r="B109" s="5"/>
      <c r="C109" s="5"/>
      <c r="D109" s="77"/>
      <c r="E109" s="265">
        <v>491</v>
      </c>
      <c r="F109" s="103">
        <v>1508.5</v>
      </c>
      <c r="G109" s="104">
        <v>1</v>
      </c>
      <c r="H109" s="100">
        <f t="shared" si="9"/>
        <v>1508.5</v>
      </c>
      <c r="I109" s="264">
        <f t="shared" si="10"/>
        <v>0.43162</v>
      </c>
      <c r="J109" s="150">
        <v>651.1</v>
      </c>
    </row>
    <row r="110" spans="1:10" s="4" customFormat="1" ht="27" customHeight="1">
      <c r="A110" s="155" t="s">
        <v>60</v>
      </c>
      <c r="B110" s="5"/>
      <c r="C110" s="5"/>
      <c r="D110" s="77"/>
      <c r="E110" s="265">
        <v>270</v>
      </c>
      <c r="F110" s="103">
        <v>1508.5</v>
      </c>
      <c r="G110" s="104">
        <v>1</v>
      </c>
      <c r="H110" s="100">
        <f t="shared" si="9"/>
        <v>1508.5</v>
      </c>
      <c r="I110" s="264">
        <f t="shared" si="10"/>
        <v>0.35582000000000003</v>
      </c>
      <c r="J110" s="150">
        <v>536.75</v>
      </c>
    </row>
    <row r="111" spans="1:10" s="4" customFormat="1" ht="27" customHeight="1">
      <c r="A111" s="155" t="s">
        <v>61</v>
      </c>
      <c r="B111" s="5"/>
      <c r="C111" s="5"/>
      <c r="D111" s="77"/>
      <c r="E111" s="265">
        <v>125</v>
      </c>
      <c r="F111" s="103">
        <v>1508.5</v>
      </c>
      <c r="G111" s="104">
        <v>1</v>
      </c>
      <c r="H111" s="100">
        <f t="shared" si="9"/>
        <v>1508.5</v>
      </c>
      <c r="I111" s="264">
        <f t="shared" si="10"/>
        <v>0.18595</v>
      </c>
      <c r="J111" s="150">
        <v>280.5</v>
      </c>
    </row>
    <row r="112" spans="1:10" s="4" customFormat="1" ht="27" customHeight="1">
      <c r="A112" s="155" t="s">
        <v>62</v>
      </c>
      <c r="B112" s="5"/>
      <c r="C112" s="5"/>
      <c r="D112" s="77"/>
      <c r="E112" s="265">
        <v>199</v>
      </c>
      <c r="F112" s="103">
        <v>1508.5</v>
      </c>
      <c r="G112" s="104">
        <v>1</v>
      </c>
      <c r="H112" s="100">
        <f t="shared" si="9"/>
        <v>1508.5</v>
      </c>
      <c r="I112" s="264">
        <f t="shared" si="10"/>
        <v>0.49645</v>
      </c>
      <c r="J112" s="150">
        <v>748.9</v>
      </c>
    </row>
    <row r="113" spans="1:10" s="4" customFormat="1" ht="27" customHeight="1">
      <c r="A113" s="155" t="s">
        <v>63</v>
      </c>
      <c r="B113" s="5"/>
      <c r="C113" s="5"/>
      <c r="D113" s="77"/>
      <c r="E113" s="265">
        <v>1050</v>
      </c>
      <c r="F113" s="103">
        <v>1508.5</v>
      </c>
      <c r="G113" s="104">
        <v>1</v>
      </c>
      <c r="H113" s="100">
        <f t="shared" si="9"/>
        <v>1508.5</v>
      </c>
      <c r="I113" s="264">
        <f t="shared" si="10"/>
        <v>0.28144000000000002</v>
      </c>
      <c r="J113" s="150">
        <v>424.55</v>
      </c>
    </row>
    <row r="114" spans="1:10" s="4" customFormat="1" ht="27" customHeight="1">
      <c r="A114" s="155" t="s">
        <v>64</v>
      </c>
      <c r="B114" s="5"/>
      <c r="C114" s="5"/>
      <c r="D114" s="77"/>
      <c r="E114" s="265">
        <v>398</v>
      </c>
      <c r="F114" s="103">
        <v>1508.5</v>
      </c>
      <c r="G114" s="104">
        <v>1</v>
      </c>
      <c r="H114" s="100">
        <f t="shared" si="9"/>
        <v>1508.5</v>
      </c>
      <c r="I114" s="264">
        <f t="shared" si="10"/>
        <v>0.18002000000000001</v>
      </c>
      <c r="J114" s="150">
        <v>271.56</v>
      </c>
    </row>
    <row r="115" spans="1:10" ht="38.25">
      <c r="A115" s="9" t="s">
        <v>10</v>
      </c>
      <c r="B115" s="74" t="s">
        <v>15</v>
      </c>
      <c r="C115" s="74" t="s">
        <v>246</v>
      </c>
      <c r="D115" s="74" t="s">
        <v>243</v>
      </c>
      <c r="E115" s="261"/>
      <c r="F115" s="102"/>
      <c r="G115" s="99"/>
      <c r="H115" s="102"/>
      <c r="I115" s="262"/>
      <c r="J115" s="149"/>
    </row>
    <row r="116" spans="1:10" s="4" customFormat="1" ht="27.75" customHeight="1">
      <c r="A116" s="155" t="s">
        <v>35</v>
      </c>
      <c r="B116" s="5"/>
      <c r="C116" s="5"/>
      <c r="D116" s="77"/>
      <c r="E116" s="265">
        <v>5136</v>
      </c>
      <c r="F116" s="103">
        <v>1508.5</v>
      </c>
      <c r="G116" s="104">
        <v>3.1758600000000001</v>
      </c>
      <c r="H116" s="100">
        <f t="shared" ref="H116:H137" si="11">F116*G116</f>
        <v>4790.7848100000001</v>
      </c>
      <c r="I116" s="264">
        <f t="shared" ref="I116:I137" si="12">ROUND(J116/H116,5)</f>
        <v>1</v>
      </c>
      <c r="J116" s="150">
        <v>4790.79</v>
      </c>
    </row>
    <row r="117" spans="1:10" s="4" customFormat="1" ht="29.25" customHeight="1">
      <c r="A117" s="72" t="s">
        <v>36</v>
      </c>
      <c r="B117" s="5"/>
      <c r="C117" s="5"/>
      <c r="D117" s="77"/>
      <c r="E117" s="265">
        <v>3806</v>
      </c>
      <c r="F117" s="103">
        <v>1508.5</v>
      </c>
      <c r="G117" s="104">
        <v>1</v>
      </c>
      <c r="H117" s="100">
        <f t="shared" si="11"/>
        <v>1508.5</v>
      </c>
      <c r="I117" s="264">
        <f t="shared" si="12"/>
        <v>0.81537000000000004</v>
      </c>
      <c r="J117" s="150">
        <v>1229.98</v>
      </c>
    </row>
    <row r="118" spans="1:10" s="4" customFormat="1" ht="24.75" customHeight="1">
      <c r="A118" s="72" t="s">
        <v>37</v>
      </c>
      <c r="B118" s="5"/>
      <c r="C118" s="5"/>
      <c r="D118" s="77"/>
      <c r="E118" s="265">
        <v>2207</v>
      </c>
      <c r="F118" s="103">
        <v>1508.5</v>
      </c>
      <c r="G118" s="104">
        <v>1</v>
      </c>
      <c r="H118" s="100">
        <f t="shared" si="11"/>
        <v>1508.5</v>
      </c>
      <c r="I118" s="264">
        <f t="shared" si="12"/>
        <v>0.50390999999999997</v>
      </c>
      <c r="J118" s="150">
        <v>760.15</v>
      </c>
    </row>
    <row r="119" spans="1:10" s="4" customFormat="1" ht="27" customHeight="1">
      <c r="A119" s="155" t="s">
        <v>43</v>
      </c>
      <c r="B119" s="5"/>
      <c r="C119" s="5"/>
      <c r="D119" s="77"/>
      <c r="E119" s="265">
        <v>330</v>
      </c>
      <c r="F119" s="103">
        <v>1508.5</v>
      </c>
      <c r="G119" s="104">
        <v>1</v>
      </c>
      <c r="H119" s="100">
        <f t="shared" si="11"/>
        <v>1508.5</v>
      </c>
      <c r="I119" s="264">
        <f t="shared" si="12"/>
        <v>0.308</v>
      </c>
      <c r="J119" s="150">
        <v>464.62</v>
      </c>
    </row>
    <row r="120" spans="1:10" s="4" customFormat="1" ht="29.25" customHeight="1">
      <c r="A120" s="155" t="s">
        <v>45</v>
      </c>
      <c r="B120" s="5"/>
      <c r="C120" s="5"/>
      <c r="D120" s="77"/>
      <c r="E120" s="265">
        <v>102</v>
      </c>
      <c r="F120" s="103">
        <v>1508.5</v>
      </c>
      <c r="G120" s="104">
        <v>1</v>
      </c>
      <c r="H120" s="100">
        <f t="shared" si="11"/>
        <v>1508.5</v>
      </c>
      <c r="I120" s="264">
        <f t="shared" si="12"/>
        <v>0.16319</v>
      </c>
      <c r="J120" s="150">
        <v>246.17</v>
      </c>
    </row>
    <row r="121" spans="1:10" s="4" customFormat="1" ht="27" customHeight="1">
      <c r="A121" s="155" t="s">
        <v>46</v>
      </c>
      <c r="B121" s="5"/>
      <c r="C121" s="5"/>
      <c r="D121" s="77"/>
      <c r="E121" s="265"/>
      <c r="F121" s="103">
        <v>1508.5</v>
      </c>
      <c r="G121" s="104">
        <v>1</v>
      </c>
      <c r="H121" s="100">
        <f t="shared" si="11"/>
        <v>1508.5</v>
      </c>
      <c r="I121" s="264">
        <f t="shared" si="12"/>
        <v>0</v>
      </c>
      <c r="J121" s="150">
        <v>0</v>
      </c>
    </row>
    <row r="122" spans="1:10" s="4" customFormat="1" ht="26.25" customHeight="1">
      <c r="A122" s="155" t="s">
        <v>47</v>
      </c>
      <c r="B122" s="5"/>
      <c r="C122" s="5"/>
      <c r="D122" s="77"/>
      <c r="E122" s="265">
        <v>250</v>
      </c>
      <c r="F122" s="103">
        <v>1508.5</v>
      </c>
      <c r="G122" s="104">
        <v>1</v>
      </c>
      <c r="H122" s="100">
        <f t="shared" si="11"/>
        <v>1508.5</v>
      </c>
      <c r="I122" s="264">
        <f t="shared" si="12"/>
        <v>0.21360999999999999</v>
      </c>
      <c r="J122" s="150">
        <v>322.23</v>
      </c>
    </row>
    <row r="123" spans="1:10" s="4" customFormat="1" ht="29.25" customHeight="1">
      <c r="A123" s="155" t="s">
        <v>48</v>
      </c>
      <c r="B123" s="5"/>
      <c r="C123" s="5"/>
      <c r="D123" s="77"/>
      <c r="E123" s="265">
        <v>70</v>
      </c>
      <c r="F123" s="103">
        <v>1508.5</v>
      </c>
      <c r="G123" s="104">
        <v>1</v>
      </c>
      <c r="H123" s="100">
        <f t="shared" si="11"/>
        <v>1508.5</v>
      </c>
      <c r="I123" s="264">
        <f t="shared" si="12"/>
        <v>0.20977999999999999</v>
      </c>
      <c r="J123" s="150">
        <v>316.45</v>
      </c>
    </row>
    <row r="124" spans="1:10" s="4" customFormat="1" ht="27" customHeight="1">
      <c r="A124" s="155" t="s">
        <v>49</v>
      </c>
      <c r="B124" s="5"/>
      <c r="C124" s="5"/>
      <c r="D124" s="77"/>
      <c r="E124" s="265">
        <v>274</v>
      </c>
      <c r="F124" s="103">
        <v>1508.5</v>
      </c>
      <c r="G124" s="104">
        <v>1</v>
      </c>
      <c r="H124" s="100">
        <f t="shared" si="11"/>
        <v>1508.5</v>
      </c>
      <c r="I124" s="264">
        <f t="shared" si="12"/>
        <v>0.27422999999999997</v>
      </c>
      <c r="J124" s="150">
        <v>413.68</v>
      </c>
    </row>
    <row r="125" spans="1:10" s="4" customFormat="1" ht="29.25" customHeight="1">
      <c r="A125" s="155" t="s">
        <v>51</v>
      </c>
      <c r="B125" s="5"/>
      <c r="C125" s="5"/>
      <c r="D125" s="77"/>
      <c r="E125" s="265">
        <v>282</v>
      </c>
      <c r="F125" s="103">
        <v>1508.5</v>
      </c>
      <c r="G125" s="104">
        <v>1</v>
      </c>
      <c r="H125" s="100">
        <f t="shared" si="11"/>
        <v>1508.5</v>
      </c>
      <c r="I125" s="264">
        <f t="shared" si="12"/>
        <v>0.36764999999999998</v>
      </c>
      <c r="J125" s="150">
        <v>554.6</v>
      </c>
    </row>
    <row r="126" spans="1:10" s="4" customFormat="1" ht="24.75" customHeight="1">
      <c r="A126" s="155" t="s">
        <v>52</v>
      </c>
      <c r="B126" s="5"/>
      <c r="C126" s="5"/>
      <c r="D126" s="77"/>
      <c r="E126" s="265">
        <v>606</v>
      </c>
      <c r="F126" s="103">
        <v>1508.5</v>
      </c>
      <c r="G126" s="104">
        <v>1</v>
      </c>
      <c r="H126" s="100">
        <f t="shared" si="11"/>
        <v>1508.5</v>
      </c>
      <c r="I126" s="264">
        <f t="shared" si="12"/>
        <v>0.44086999999999998</v>
      </c>
      <c r="J126" s="150">
        <v>665.05</v>
      </c>
    </row>
    <row r="127" spans="1:10" s="4" customFormat="1" ht="29.25" customHeight="1">
      <c r="A127" s="155" t="s">
        <v>53</v>
      </c>
      <c r="B127" s="5"/>
      <c r="C127" s="5"/>
      <c r="D127" s="77"/>
      <c r="E127" s="265">
        <v>144</v>
      </c>
      <c r="F127" s="103">
        <v>1508.5</v>
      </c>
      <c r="G127" s="104">
        <v>1</v>
      </c>
      <c r="H127" s="100">
        <f t="shared" si="11"/>
        <v>1508.5</v>
      </c>
      <c r="I127" s="264">
        <f t="shared" si="12"/>
        <v>0.57838000000000001</v>
      </c>
      <c r="J127" s="150">
        <v>872.48</v>
      </c>
    </row>
    <row r="128" spans="1:10" s="4" customFormat="1" ht="29.25" customHeight="1">
      <c r="A128" s="155" t="s">
        <v>54</v>
      </c>
      <c r="B128" s="5"/>
      <c r="C128" s="5"/>
      <c r="D128" s="78"/>
      <c r="E128" s="265">
        <v>786</v>
      </c>
      <c r="F128" s="103">
        <v>1508.5</v>
      </c>
      <c r="G128" s="104">
        <v>1</v>
      </c>
      <c r="H128" s="100">
        <f t="shared" si="11"/>
        <v>1508.5</v>
      </c>
      <c r="I128" s="264">
        <f t="shared" si="12"/>
        <v>0.53032999999999997</v>
      </c>
      <c r="J128" s="150">
        <v>800.01</v>
      </c>
    </row>
    <row r="129" spans="1:10" s="4" customFormat="1" ht="24" customHeight="1">
      <c r="A129" s="155" t="s">
        <v>55</v>
      </c>
      <c r="B129" s="5"/>
      <c r="C129" s="5"/>
      <c r="D129" s="78"/>
      <c r="E129" s="265">
        <v>292</v>
      </c>
      <c r="F129" s="103">
        <v>1508.5</v>
      </c>
      <c r="G129" s="104">
        <v>1</v>
      </c>
      <c r="H129" s="100">
        <f t="shared" si="11"/>
        <v>1508.5</v>
      </c>
      <c r="I129" s="264">
        <f t="shared" si="12"/>
        <v>0.18668000000000001</v>
      </c>
      <c r="J129" s="150">
        <v>281.60000000000002</v>
      </c>
    </row>
    <row r="130" spans="1:10" s="4" customFormat="1" ht="24.75" customHeight="1">
      <c r="A130" s="155" t="s">
        <v>56</v>
      </c>
      <c r="B130" s="5"/>
      <c r="C130" s="5"/>
      <c r="D130" s="78"/>
      <c r="E130" s="265">
        <v>129</v>
      </c>
      <c r="F130" s="103">
        <v>1508.5</v>
      </c>
      <c r="G130" s="104">
        <v>1</v>
      </c>
      <c r="H130" s="100">
        <f t="shared" si="11"/>
        <v>1508.5</v>
      </c>
      <c r="I130" s="264">
        <f t="shared" si="12"/>
        <v>0.33473999999999998</v>
      </c>
      <c r="J130" s="150">
        <v>504.95</v>
      </c>
    </row>
    <row r="131" spans="1:10" s="4" customFormat="1" ht="24" customHeight="1">
      <c r="A131" s="155" t="s">
        <v>57</v>
      </c>
      <c r="B131" s="5"/>
      <c r="C131" s="5"/>
      <c r="D131" s="78"/>
      <c r="E131" s="265">
        <v>137</v>
      </c>
      <c r="F131" s="103">
        <v>1508.5</v>
      </c>
      <c r="G131" s="104">
        <v>1</v>
      </c>
      <c r="H131" s="100">
        <f t="shared" si="11"/>
        <v>1508.5</v>
      </c>
      <c r="I131" s="264">
        <f t="shared" si="12"/>
        <v>0.21759000000000001</v>
      </c>
      <c r="J131" s="150">
        <v>328.24</v>
      </c>
    </row>
    <row r="132" spans="1:10" s="4" customFormat="1" ht="29.25" customHeight="1">
      <c r="A132" s="155" t="s">
        <v>58</v>
      </c>
      <c r="B132" s="5"/>
      <c r="C132" s="107"/>
      <c r="E132" s="268">
        <v>310</v>
      </c>
      <c r="F132" s="103">
        <v>1508.5</v>
      </c>
      <c r="G132" s="104">
        <v>1</v>
      </c>
      <c r="H132" s="100">
        <f t="shared" si="11"/>
        <v>1508.5</v>
      </c>
      <c r="I132" s="264">
        <f t="shared" si="12"/>
        <v>0.23868</v>
      </c>
      <c r="J132" s="150">
        <v>360.05</v>
      </c>
    </row>
    <row r="133" spans="1:10" s="4" customFormat="1" ht="24" customHeight="1">
      <c r="A133" s="155" t="s">
        <v>59</v>
      </c>
      <c r="B133" s="5"/>
      <c r="C133" s="5"/>
      <c r="D133" s="79"/>
      <c r="E133" s="268">
        <v>272</v>
      </c>
      <c r="F133" s="103">
        <v>1508.5</v>
      </c>
      <c r="G133" s="104">
        <v>1</v>
      </c>
      <c r="H133" s="100">
        <f t="shared" si="11"/>
        <v>1508.5</v>
      </c>
      <c r="I133" s="264">
        <f t="shared" si="12"/>
        <v>0.43334</v>
      </c>
      <c r="J133" s="150">
        <v>653.70000000000005</v>
      </c>
    </row>
    <row r="134" spans="1:10" s="4" customFormat="1" ht="24" customHeight="1">
      <c r="A134" s="155" t="s">
        <v>60</v>
      </c>
      <c r="B134" s="5"/>
      <c r="C134" s="5"/>
      <c r="D134" s="80"/>
      <c r="E134" s="268">
        <v>278</v>
      </c>
      <c r="F134" s="103">
        <v>1508.5</v>
      </c>
      <c r="G134" s="104">
        <v>1</v>
      </c>
      <c r="H134" s="100">
        <f t="shared" si="11"/>
        <v>1508.5</v>
      </c>
      <c r="I134" s="264">
        <f t="shared" si="12"/>
        <v>0.35754000000000002</v>
      </c>
      <c r="J134" s="150">
        <v>539.35</v>
      </c>
    </row>
    <row r="135" spans="1:10" s="4" customFormat="1" ht="24.75" customHeight="1">
      <c r="A135" s="155" t="s">
        <v>61</v>
      </c>
      <c r="B135" s="5"/>
      <c r="C135" s="5"/>
      <c r="D135" s="80"/>
      <c r="E135" s="268">
        <v>145</v>
      </c>
      <c r="F135" s="103">
        <v>1508.5</v>
      </c>
      <c r="G135" s="104">
        <v>1</v>
      </c>
      <c r="H135" s="100">
        <f t="shared" si="11"/>
        <v>1508.5</v>
      </c>
      <c r="I135" s="264">
        <f t="shared" si="12"/>
        <v>0.18767</v>
      </c>
      <c r="J135" s="150">
        <v>283.10000000000002</v>
      </c>
    </row>
    <row r="136" spans="1:10" s="4" customFormat="1" ht="28.5" customHeight="1">
      <c r="A136" s="155" t="s">
        <v>63</v>
      </c>
      <c r="B136" s="5"/>
      <c r="C136" s="5"/>
      <c r="D136" s="80"/>
      <c r="E136" s="268">
        <v>180</v>
      </c>
      <c r="F136" s="103">
        <v>1508.5</v>
      </c>
      <c r="G136" s="104">
        <v>1</v>
      </c>
      <c r="H136" s="100">
        <f t="shared" si="11"/>
        <v>1508.5</v>
      </c>
      <c r="I136" s="264">
        <f t="shared" si="12"/>
        <v>0.28316000000000002</v>
      </c>
      <c r="J136" s="150">
        <v>427.15</v>
      </c>
    </row>
    <row r="137" spans="1:10" s="4" customFormat="1" ht="30" customHeight="1">
      <c r="A137" s="155" t="s">
        <v>64</v>
      </c>
      <c r="B137" s="5"/>
      <c r="C137" s="5"/>
      <c r="D137" s="77"/>
      <c r="E137" s="265">
        <v>213</v>
      </c>
      <c r="F137" s="103">
        <v>1508.5</v>
      </c>
      <c r="G137" s="104">
        <v>1</v>
      </c>
      <c r="H137" s="100">
        <f t="shared" si="11"/>
        <v>1508.5</v>
      </c>
      <c r="I137" s="264">
        <f t="shared" si="12"/>
        <v>0.18174000000000001</v>
      </c>
      <c r="J137" s="150">
        <v>274.16000000000003</v>
      </c>
    </row>
    <row r="138" spans="1:10" ht="54" customHeight="1">
      <c r="A138" s="9" t="s">
        <v>10</v>
      </c>
      <c r="B138" s="74" t="s">
        <v>15</v>
      </c>
      <c r="C138" s="74" t="s">
        <v>247</v>
      </c>
      <c r="D138" s="74" t="s">
        <v>243</v>
      </c>
      <c r="E138" s="261"/>
      <c r="F138" s="102"/>
      <c r="G138" s="99"/>
      <c r="H138" s="102"/>
      <c r="I138" s="262"/>
      <c r="J138" s="149"/>
    </row>
    <row r="139" spans="1:10" s="4" customFormat="1" ht="25.5">
      <c r="A139" s="155" t="s">
        <v>34</v>
      </c>
      <c r="B139" s="5"/>
      <c r="C139" s="5"/>
      <c r="D139" s="77"/>
      <c r="E139" s="265">
        <v>9672</v>
      </c>
      <c r="F139" s="103">
        <v>1508.5</v>
      </c>
      <c r="G139" s="104">
        <v>1</v>
      </c>
      <c r="H139" s="100">
        <f t="shared" ref="H139:H155" si="13">F139*G139</f>
        <v>1508.5</v>
      </c>
      <c r="I139" s="264">
        <f t="shared" ref="I139:I155" si="14">ROUND(J139/H139,5)</f>
        <v>0.91820999999999997</v>
      </c>
      <c r="J139" s="150">
        <v>1385.12</v>
      </c>
    </row>
    <row r="140" spans="1:10" s="4" customFormat="1" ht="25.5">
      <c r="A140" s="155" t="s">
        <v>43</v>
      </c>
      <c r="B140" s="5"/>
      <c r="C140" s="5"/>
      <c r="D140" s="77"/>
      <c r="E140" s="265">
        <v>321</v>
      </c>
      <c r="F140" s="103">
        <v>1508.5</v>
      </c>
      <c r="G140" s="104">
        <v>1</v>
      </c>
      <c r="H140" s="100">
        <f t="shared" si="13"/>
        <v>1508.5</v>
      </c>
      <c r="I140" s="264">
        <f t="shared" si="14"/>
        <v>0.30998999999999999</v>
      </c>
      <c r="J140" s="150">
        <v>467.62</v>
      </c>
    </row>
    <row r="141" spans="1:10" s="4" customFormat="1" ht="30.75" customHeight="1">
      <c r="A141" s="72" t="s">
        <v>36</v>
      </c>
      <c r="B141" s="5"/>
      <c r="C141" s="5"/>
      <c r="D141" s="77"/>
      <c r="E141" s="265">
        <v>1365</v>
      </c>
      <c r="F141" s="103">
        <v>1508.5</v>
      </c>
      <c r="G141" s="104">
        <v>1</v>
      </c>
      <c r="H141" s="100">
        <f t="shared" si="13"/>
        <v>1508.5</v>
      </c>
      <c r="I141" s="264">
        <f t="shared" si="14"/>
        <v>0.81735000000000002</v>
      </c>
      <c r="J141" s="150">
        <v>1232.98</v>
      </c>
    </row>
    <row r="142" spans="1:10" s="4" customFormat="1" ht="25.5">
      <c r="A142" s="72" t="s">
        <v>37</v>
      </c>
      <c r="B142" s="5"/>
      <c r="C142" s="5"/>
      <c r="D142" s="77"/>
      <c r="E142" s="265">
        <v>772</v>
      </c>
      <c r="F142" s="103">
        <v>1508.5</v>
      </c>
      <c r="G142" s="104">
        <v>1</v>
      </c>
      <c r="H142" s="100">
        <f t="shared" si="13"/>
        <v>1508.5</v>
      </c>
      <c r="I142" s="264">
        <f t="shared" si="14"/>
        <v>0.50590000000000002</v>
      </c>
      <c r="J142" s="150">
        <v>763.15</v>
      </c>
    </row>
    <row r="143" spans="1:10" s="4" customFormat="1" ht="25.5">
      <c r="A143" s="155" t="s">
        <v>47</v>
      </c>
      <c r="B143" s="5"/>
      <c r="C143" s="5"/>
      <c r="D143" s="77"/>
      <c r="E143" s="265">
        <v>246</v>
      </c>
      <c r="F143" s="103">
        <v>1508.5</v>
      </c>
      <c r="G143" s="104">
        <v>1</v>
      </c>
      <c r="H143" s="100">
        <f t="shared" si="13"/>
        <v>1508.5</v>
      </c>
      <c r="I143" s="264">
        <f t="shared" si="14"/>
        <v>0.21560000000000001</v>
      </c>
      <c r="J143" s="150">
        <v>325.23</v>
      </c>
    </row>
    <row r="144" spans="1:10" s="4" customFormat="1" ht="28.5" customHeight="1">
      <c r="A144" s="155" t="s">
        <v>49</v>
      </c>
      <c r="B144" s="5"/>
      <c r="C144" s="5"/>
      <c r="D144" s="77"/>
      <c r="E144" s="265">
        <v>222</v>
      </c>
      <c r="F144" s="103">
        <v>1508.5</v>
      </c>
      <c r="G144" s="104">
        <v>1</v>
      </c>
      <c r="H144" s="100">
        <f t="shared" si="13"/>
        <v>1508.5</v>
      </c>
      <c r="I144" s="264">
        <f t="shared" si="14"/>
        <v>0.27622000000000002</v>
      </c>
      <c r="J144" s="150">
        <v>416.68</v>
      </c>
    </row>
    <row r="145" spans="1:10" s="4" customFormat="1" ht="28.5" customHeight="1">
      <c r="A145" s="155" t="s">
        <v>52</v>
      </c>
      <c r="B145" s="5"/>
      <c r="C145" s="5"/>
      <c r="D145" s="77"/>
      <c r="E145" s="265">
        <v>309</v>
      </c>
      <c r="F145" s="103">
        <v>1508.5</v>
      </c>
      <c r="G145" s="104">
        <v>1</v>
      </c>
      <c r="H145" s="100">
        <f t="shared" si="13"/>
        <v>1508.5</v>
      </c>
      <c r="I145" s="264">
        <f t="shared" si="14"/>
        <v>0.44285999999999998</v>
      </c>
      <c r="J145" s="150">
        <v>668.05</v>
      </c>
    </row>
    <row r="146" spans="1:10" s="4" customFormat="1" ht="28.5" customHeight="1">
      <c r="A146" s="155" t="s">
        <v>53</v>
      </c>
      <c r="B146" s="5"/>
      <c r="C146" s="5"/>
      <c r="D146" s="77"/>
      <c r="E146" s="265">
        <v>256</v>
      </c>
      <c r="F146" s="103">
        <v>1508.5</v>
      </c>
      <c r="G146" s="104">
        <v>1</v>
      </c>
      <c r="H146" s="100">
        <f t="shared" si="13"/>
        <v>1508.5</v>
      </c>
      <c r="I146" s="264">
        <f t="shared" si="14"/>
        <v>0.58035999999999999</v>
      </c>
      <c r="J146" s="150">
        <v>875.48</v>
      </c>
    </row>
    <row r="147" spans="1:10" s="4" customFormat="1" ht="28.5" customHeight="1">
      <c r="A147" s="155" t="s">
        <v>56</v>
      </c>
      <c r="B147" s="5"/>
      <c r="C147" s="5"/>
      <c r="D147" s="77"/>
      <c r="E147" s="265">
        <v>135</v>
      </c>
      <c r="F147" s="103">
        <v>1508.5</v>
      </c>
      <c r="G147" s="104">
        <v>1</v>
      </c>
      <c r="H147" s="100">
        <f t="shared" si="13"/>
        <v>1508.5</v>
      </c>
      <c r="I147" s="264">
        <f t="shared" si="14"/>
        <v>0.33672999999999997</v>
      </c>
      <c r="J147" s="150">
        <v>507.95</v>
      </c>
    </row>
    <row r="148" spans="1:10" s="4" customFormat="1" ht="28.5" customHeight="1">
      <c r="A148" s="155" t="s">
        <v>45</v>
      </c>
      <c r="B148" s="5"/>
      <c r="C148" s="5"/>
      <c r="D148" s="77"/>
      <c r="E148" s="265">
        <v>245</v>
      </c>
      <c r="F148" s="103">
        <v>1508.5</v>
      </c>
      <c r="G148" s="104">
        <v>1</v>
      </c>
      <c r="H148" s="100">
        <f t="shared" si="13"/>
        <v>1508.5</v>
      </c>
      <c r="I148" s="264">
        <f t="shared" si="14"/>
        <v>0.16517999999999999</v>
      </c>
      <c r="J148" s="150">
        <v>249.17</v>
      </c>
    </row>
    <row r="149" spans="1:10" s="4" customFormat="1" ht="28.5" customHeight="1">
      <c r="A149" s="155" t="s">
        <v>55</v>
      </c>
      <c r="B149" s="5"/>
      <c r="C149" s="5"/>
      <c r="D149" s="77"/>
      <c r="E149" s="265">
        <v>229</v>
      </c>
      <c r="F149" s="103">
        <v>1508.5</v>
      </c>
      <c r="G149" s="104">
        <v>1</v>
      </c>
      <c r="H149" s="100">
        <f t="shared" si="13"/>
        <v>1508.5</v>
      </c>
      <c r="I149" s="264">
        <f t="shared" si="14"/>
        <v>0.18865999999999999</v>
      </c>
      <c r="J149" s="150">
        <v>284.60000000000002</v>
      </c>
    </row>
    <row r="150" spans="1:10" s="4" customFormat="1" ht="28.5" customHeight="1">
      <c r="A150" s="155" t="s">
        <v>59</v>
      </c>
      <c r="B150" s="5"/>
      <c r="C150" s="5"/>
      <c r="D150" s="77"/>
      <c r="E150" s="265">
        <v>168</v>
      </c>
      <c r="F150" s="103">
        <v>1508.5</v>
      </c>
      <c r="G150" s="104">
        <v>1</v>
      </c>
      <c r="H150" s="100">
        <f t="shared" si="13"/>
        <v>1508.5</v>
      </c>
      <c r="I150" s="264">
        <f t="shared" si="14"/>
        <v>0.43532999999999999</v>
      </c>
      <c r="J150" s="150">
        <v>656.7</v>
      </c>
    </row>
    <row r="151" spans="1:10" s="4" customFormat="1" ht="28.5" customHeight="1">
      <c r="A151" s="155" t="s">
        <v>60</v>
      </c>
      <c r="B151" s="5"/>
      <c r="C151" s="5"/>
      <c r="D151" s="77"/>
      <c r="E151" s="265">
        <v>190</v>
      </c>
      <c r="F151" s="103">
        <v>1508.5</v>
      </c>
      <c r="G151" s="104">
        <v>1</v>
      </c>
      <c r="H151" s="100">
        <f t="shared" si="13"/>
        <v>1508.5</v>
      </c>
      <c r="I151" s="264">
        <f t="shared" si="14"/>
        <v>0.35953000000000002</v>
      </c>
      <c r="J151" s="150">
        <v>542.35</v>
      </c>
    </row>
    <row r="152" spans="1:10" s="4" customFormat="1" ht="28.5" customHeight="1">
      <c r="A152" s="155" t="s">
        <v>46</v>
      </c>
      <c r="B152" s="5"/>
      <c r="C152" s="5"/>
      <c r="D152" s="77"/>
      <c r="E152" s="265">
        <v>0</v>
      </c>
      <c r="F152" s="103">
        <v>1508.5</v>
      </c>
      <c r="G152" s="104">
        <v>1</v>
      </c>
      <c r="H152" s="100">
        <f t="shared" si="13"/>
        <v>1508.5</v>
      </c>
      <c r="I152" s="264">
        <f t="shared" si="14"/>
        <v>0</v>
      </c>
      <c r="J152" s="150">
        <v>0</v>
      </c>
    </row>
    <row r="153" spans="1:10" s="4" customFormat="1" ht="28.5" customHeight="1">
      <c r="A153" s="155" t="s">
        <v>61</v>
      </c>
      <c r="B153" s="5"/>
      <c r="C153" s="5"/>
      <c r="D153" s="77"/>
      <c r="E153" s="265">
        <v>0</v>
      </c>
      <c r="F153" s="103">
        <v>1508.5</v>
      </c>
      <c r="G153" s="104">
        <v>1</v>
      </c>
      <c r="H153" s="100">
        <f t="shared" si="13"/>
        <v>1508.5</v>
      </c>
      <c r="I153" s="264">
        <f t="shared" si="14"/>
        <v>0</v>
      </c>
      <c r="J153" s="150">
        <v>0</v>
      </c>
    </row>
    <row r="154" spans="1:10" s="4" customFormat="1" ht="28.5" customHeight="1">
      <c r="A154" s="155" t="s">
        <v>48</v>
      </c>
      <c r="B154" s="5"/>
      <c r="C154" s="5"/>
      <c r="D154" s="77"/>
      <c r="E154" s="265">
        <v>168</v>
      </c>
      <c r="F154" s="103">
        <v>1508.5</v>
      </c>
      <c r="G154" s="104">
        <v>1</v>
      </c>
      <c r="H154" s="100">
        <f t="shared" si="13"/>
        <v>1508.5</v>
      </c>
      <c r="I154" s="264">
        <f t="shared" si="14"/>
        <v>0.21177000000000001</v>
      </c>
      <c r="J154" s="150">
        <v>319.45</v>
      </c>
    </row>
    <row r="155" spans="1:10" s="4" customFormat="1" ht="28.5" customHeight="1">
      <c r="A155" s="155" t="s">
        <v>64</v>
      </c>
      <c r="B155" s="5"/>
      <c r="C155" s="5"/>
      <c r="D155" s="77"/>
      <c r="E155" s="265">
        <v>0</v>
      </c>
      <c r="F155" s="103">
        <v>1508.5</v>
      </c>
      <c r="G155" s="104">
        <v>1</v>
      </c>
      <c r="H155" s="100">
        <f t="shared" si="13"/>
        <v>1508.5</v>
      </c>
      <c r="I155" s="264">
        <f t="shared" si="14"/>
        <v>0</v>
      </c>
      <c r="J155" s="150">
        <v>0</v>
      </c>
    </row>
    <row r="156" spans="1:10" ht="38.25">
      <c r="A156" s="9" t="s">
        <v>10</v>
      </c>
      <c r="B156" s="74" t="s">
        <v>15</v>
      </c>
      <c r="C156" s="74" t="s">
        <v>248</v>
      </c>
      <c r="D156" s="74" t="s">
        <v>243</v>
      </c>
      <c r="E156" s="261"/>
      <c r="F156" s="102"/>
      <c r="G156" s="99"/>
      <c r="H156" s="102"/>
      <c r="I156" s="262"/>
      <c r="J156" s="149"/>
    </row>
    <row r="157" spans="1:10" s="4" customFormat="1" ht="25.5" customHeight="1">
      <c r="A157" s="155" t="s">
        <v>38</v>
      </c>
      <c r="B157" s="5"/>
      <c r="C157" s="5"/>
      <c r="D157" s="77"/>
      <c r="E157" s="265">
        <v>7577</v>
      </c>
      <c r="F157" s="103">
        <v>1508.5</v>
      </c>
      <c r="G157" s="104">
        <v>1</v>
      </c>
      <c r="H157" s="100">
        <f t="shared" ref="H157:H170" si="15">F157*G157</f>
        <v>1508.5</v>
      </c>
      <c r="I157" s="264">
        <f t="shared" ref="I157:I170" si="16">ROUND(J157/H157,5)</f>
        <v>0.43530999999999997</v>
      </c>
      <c r="J157" s="150">
        <v>656.67</v>
      </c>
    </row>
    <row r="158" spans="1:10" s="4" customFormat="1" ht="28.5" customHeight="1">
      <c r="A158" s="72" t="s">
        <v>36</v>
      </c>
      <c r="B158" s="5"/>
      <c r="C158" s="5"/>
      <c r="D158" s="77"/>
      <c r="E158" s="265">
        <v>385</v>
      </c>
      <c r="F158" s="103">
        <v>1508.5</v>
      </c>
      <c r="G158" s="104">
        <v>1</v>
      </c>
      <c r="H158" s="100">
        <f t="shared" si="15"/>
        <v>1508.5</v>
      </c>
      <c r="I158" s="264">
        <f t="shared" si="16"/>
        <v>0.81735000000000002</v>
      </c>
      <c r="J158" s="150">
        <v>1232.98</v>
      </c>
    </row>
    <row r="159" spans="1:10" s="4" customFormat="1" ht="28.5" customHeight="1">
      <c r="A159" s="72" t="s">
        <v>37</v>
      </c>
      <c r="B159" s="5"/>
      <c r="C159" s="5"/>
      <c r="D159" s="77"/>
      <c r="E159" s="265">
        <v>226</v>
      </c>
      <c r="F159" s="103">
        <v>1508.5</v>
      </c>
      <c r="G159" s="104">
        <v>1</v>
      </c>
      <c r="H159" s="100">
        <f t="shared" si="15"/>
        <v>1508.5</v>
      </c>
      <c r="I159" s="264">
        <f t="shared" si="16"/>
        <v>0.50590000000000002</v>
      </c>
      <c r="J159" s="150">
        <v>763.15</v>
      </c>
    </row>
    <row r="160" spans="1:10" s="4" customFormat="1" ht="25.5" customHeight="1">
      <c r="A160" s="155" t="s">
        <v>43</v>
      </c>
      <c r="B160" s="5"/>
      <c r="C160" s="5"/>
      <c r="D160" s="77"/>
      <c r="E160" s="265">
        <v>84</v>
      </c>
      <c r="F160" s="103">
        <v>1508.5</v>
      </c>
      <c r="G160" s="104">
        <v>1</v>
      </c>
      <c r="H160" s="100">
        <f t="shared" si="15"/>
        <v>1508.5</v>
      </c>
      <c r="I160" s="264">
        <f t="shared" si="16"/>
        <v>0.31308999999999998</v>
      </c>
      <c r="J160" s="150">
        <v>472.3</v>
      </c>
    </row>
    <row r="161" spans="1:10" s="4" customFormat="1" ht="28.5" customHeight="1">
      <c r="A161" s="155" t="s">
        <v>45</v>
      </c>
      <c r="B161" s="5"/>
      <c r="C161" s="5"/>
      <c r="D161" s="77"/>
      <c r="E161" s="265">
        <v>231</v>
      </c>
      <c r="F161" s="103">
        <v>1508.5</v>
      </c>
      <c r="G161" s="104">
        <v>1</v>
      </c>
      <c r="H161" s="100">
        <f t="shared" si="15"/>
        <v>1508.5</v>
      </c>
      <c r="I161" s="264">
        <f t="shared" si="16"/>
        <v>0.16517999999999999</v>
      </c>
      <c r="J161" s="150">
        <v>249.17</v>
      </c>
    </row>
    <row r="162" spans="1:10" s="4" customFormat="1" ht="28.5" customHeight="1">
      <c r="A162" s="155" t="s">
        <v>46</v>
      </c>
      <c r="B162" s="5"/>
      <c r="C162" s="5"/>
      <c r="D162" s="77"/>
      <c r="E162" s="265">
        <v>20</v>
      </c>
      <c r="F162" s="103">
        <v>1508.5</v>
      </c>
      <c r="G162" s="104">
        <v>1</v>
      </c>
      <c r="H162" s="100">
        <f t="shared" si="15"/>
        <v>1508.5</v>
      </c>
      <c r="I162" s="264">
        <f t="shared" si="16"/>
        <v>0.23698</v>
      </c>
      <c r="J162" s="150">
        <v>357.49</v>
      </c>
    </row>
    <row r="163" spans="1:10" s="4" customFormat="1" ht="28.5" customHeight="1">
      <c r="A163" s="155" t="s">
        <v>47</v>
      </c>
      <c r="B163" s="5"/>
      <c r="C163" s="5"/>
      <c r="D163" s="77"/>
      <c r="E163" s="265">
        <v>280</v>
      </c>
      <c r="F163" s="103">
        <v>1508.5</v>
      </c>
      <c r="G163" s="104">
        <v>1</v>
      </c>
      <c r="H163" s="100">
        <f t="shared" si="15"/>
        <v>1508.5</v>
      </c>
      <c r="I163" s="264">
        <f t="shared" si="16"/>
        <v>0.21560000000000001</v>
      </c>
      <c r="J163" s="150">
        <v>325.23</v>
      </c>
    </row>
    <row r="164" spans="1:10" s="4" customFormat="1" ht="25.5">
      <c r="A164" s="155" t="s">
        <v>51</v>
      </c>
      <c r="B164" s="5"/>
      <c r="C164" s="5"/>
      <c r="D164" s="77"/>
      <c r="E164" s="265">
        <v>170</v>
      </c>
      <c r="F164" s="103">
        <v>1508.5</v>
      </c>
      <c r="G164" s="104">
        <v>1</v>
      </c>
      <c r="H164" s="100">
        <f t="shared" si="15"/>
        <v>1508.5</v>
      </c>
      <c r="I164" s="264">
        <f t="shared" si="16"/>
        <v>0.36964000000000002</v>
      </c>
      <c r="J164" s="150">
        <v>557.6</v>
      </c>
    </row>
    <row r="165" spans="1:10" s="4" customFormat="1" ht="29.25" customHeight="1">
      <c r="A165" s="155" t="s">
        <v>53</v>
      </c>
      <c r="B165" s="5"/>
      <c r="C165" s="5"/>
      <c r="D165" s="77"/>
      <c r="E165" s="265">
        <v>78</v>
      </c>
      <c r="F165" s="103">
        <v>1508.5</v>
      </c>
      <c r="G165" s="104">
        <v>1</v>
      </c>
      <c r="H165" s="100">
        <f t="shared" si="15"/>
        <v>1508.5</v>
      </c>
      <c r="I165" s="264">
        <f t="shared" si="16"/>
        <v>0.58035999999999999</v>
      </c>
      <c r="J165" s="150">
        <v>875.48</v>
      </c>
    </row>
    <row r="166" spans="1:10" s="4" customFormat="1" ht="25.5">
      <c r="A166" s="155" t="s">
        <v>55</v>
      </c>
      <c r="B166" s="5"/>
      <c r="C166" s="5"/>
      <c r="D166" s="77"/>
      <c r="E166" s="265">
        <v>215</v>
      </c>
      <c r="F166" s="103">
        <v>1508.5</v>
      </c>
      <c r="G166" s="104">
        <v>1</v>
      </c>
      <c r="H166" s="100">
        <f t="shared" si="15"/>
        <v>1508.5</v>
      </c>
      <c r="I166" s="264">
        <f t="shared" si="16"/>
        <v>0.18865999999999999</v>
      </c>
      <c r="J166" s="150">
        <v>284.60000000000002</v>
      </c>
    </row>
    <row r="167" spans="1:10" s="4" customFormat="1" ht="25.5">
      <c r="A167" s="155" t="s">
        <v>58</v>
      </c>
      <c r="B167" s="5"/>
      <c r="C167" s="5"/>
      <c r="D167" s="77"/>
      <c r="E167" s="265">
        <v>70</v>
      </c>
      <c r="F167" s="103">
        <v>1508.5</v>
      </c>
      <c r="G167" s="104">
        <v>1</v>
      </c>
      <c r="H167" s="100">
        <f t="shared" si="15"/>
        <v>1508.5</v>
      </c>
      <c r="I167" s="264">
        <f t="shared" si="16"/>
        <v>0.24067</v>
      </c>
      <c r="J167" s="150">
        <v>363.05</v>
      </c>
    </row>
    <row r="168" spans="1:10" s="4" customFormat="1" ht="25.5" customHeight="1">
      <c r="A168" s="155" t="s">
        <v>59</v>
      </c>
      <c r="B168" s="5"/>
      <c r="C168" s="5"/>
      <c r="D168" s="77"/>
      <c r="E168" s="265">
        <v>0</v>
      </c>
      <c r="F168" s="103">
        <v>1508.5</v>
      </c>
      <c r="G168" s="104">
        <v>1</v>
      </c>
      <c r="H168" s="100">
        <f t="shared" si="15"/>
        <v>1508.5</v>
      </c>
      <c r="I168" s="264">
        <f t="shared" si="16"/>
        <v>0</v>
      </c>
      <c r="J168" s="150">
        <v>0</v>
      </c>
    </row>
    <row r="169" spans="1:10" s="4" customFormat="1" ht="25.5" customHeight="1">
      <c r="A169" s="155" t="s">
        <v>63</v>
      </c>
      <c r="B169" s="5"/>
      <c r="C169" s="5"/>
      <c r="D169" s="77"/>
      <c r="E169" s="265">
        <v>124</v>
      </c>
      <c r="F169" s="103">
        <v>1508.5</v>
      </c>
      <c r="G169" s="104">
        <v>1</v>
      </c>
      <c r="H169" s="100">
        <f t="shared" si="15"/>
        <v>1508.5</v>
      </c>
      <c r="I169" s="264">
        <f t="shared" si="16"/>
        <v>0.28515000000000001</v>
      </c>
      <c r="J169" s="150">
        <v>430.15</v>
      </c>
    </row>
    <row r="170" spans="1:10" s="4" customFormat="1" ht="26.25" customHeight="1">
      <c r="A170" s="155" t="s">
        <v>64</v>
      </c>
      <c r="B170" s="5"/>
      <c r="C170" s="5"/>
      <c r="D170" s="77"/>
      <c r="E170" s="265">
        <v>143</v>
      </c>
      <c r="F170" s="103">
        <v>1508.5</v>
      </c>
      <c r="G170" s="104">
        <v>1</v>
      </c>
      <c r="H170" s="100">
        <f t="shared" si="15"/>
        <v>1508.5</v>
      </c>
      <c r="I170" s="264">
        <f t="shared" si="16"/>
        <v>0.18373</v>
      </c>
      <c r="J170" s="150">
        <v>277.16000000000003</v>
      </c>
    </row>
    <row r="171" spans="1:10" ht="53.25" customHeight="1">
      <c r="A171" s="9" t="s">
        <v>10</v>
      </c>
      <c r="B171" s="74" t="s">
        <v>15</v>
      </c>
      <c r="C171" s="74" t="s">
        <v>16</v>
      </c>
      <c r="D171" s="74" t="s">
        <v>243</v>
      </c>
      <c r="E171" s="261"/>
      <c r="F171" s="102"/>
      <c r="G171" s="99"/>
      <c r="H171" s="102"/>
      <c r="I171" s="262"/>
      <c r="J171" s="149"/>
    </row>
    <row r="172" spans="1:10" s="4" customFormat="1" ht="42.75" customHeight="1">
      <c r="A172" s="155" t="s">
        <v>68</v>
      </c>
      <c r="B172" s="5"/>
      <c r="C172" s="5"/>
      <c r="D172" s="77"/>
      <c r="E172" s="265">
        <v>8400</v>
      </c>
      <c r="F172" s="103">
        <v>1508.5</v>
      </c>
      <c r="G172" s="104">
        <v>2.3202099999999999</v>
      </c>
      <c r="H172" s="100">
        <f t="shared" ref="H172" si="17">F172*G172</f>
        <v>3500.0367849999998</v>
      </c>
      <c r="I172" s="264">
        <f>ROUND(J172/H172,5)</f>
        <v>1</v>
      </c>
      <c r="J172" s="150">
        <v>3500.03</v>
      </c>
    </row>
    <row r="173" spans="1:10" ht="51" customHeight="1">
      <c r="A173" s="9" t="s">
        <v>10</v>
      </c>
      <c r="B173" s="74" t="s">
        <v>15</v>
      </c>
      <c r="C173" s="74" t="s">
        <v>249</v>
      </c>
      <c r="D173" s="74" t="s">
        <v>243</v>
      </c>
      <c r="E173" s="261"/>
      <c r="F173" s="102"/>
      <c r="G173" s="99"/>
      <c r="H173" s="102"/>
      <c r="I173" s="262"/>
      <c r="J173" s="149"/>
    </row>
    <row r="174" spans="1:10" s="4" customFormat="1" ht="24.75" customHeight="1">
      <c r="A174" s="155" t="s">
        <v>101</v>
      </c>
      <c r="B174" s="5"/>
      <c r="C174" s="5"/>
      <c r="D174" s="77"/>
      <c r="E174" s="265">
        <v>825</v>
      </c>
      <c r="F174" s="103">
        <v>1508.5</v>
      </c>
      <c r="G174" s="104">
        <v>1</v>
      </c>
      <c r="H174" s="100">
        <f t="shared" ref="H174" si="18">F174*G174</f>
        <v>1508.5</v>
      </c>
      <c r="I174" s="264">
        <f>ROUND(J174/H174,5)</f>
        <v>0.52088000000000001</v>
      </c>
      <c r="J174" s="150">
        <v>785.75</v>
      </c>
    </row>
    <row r="175" spans="1:10" ht="38.25">
      <c r="A175" s="9" t="s">
        <v>10</v>
      </c>
      <c r="B175" s="74" t="s">
        <v>15</v>
      </c>
      <c r="C175" s="74" t="s">
        <v>251</v>
      </c>
      <c r="D175" s="81" t="s">
        <v>250</v>
      </c>
      <c r="E175" s="261"/>
      <c r="F175" s="102"/>
      <c r="G175" s="99"/>
      <c r="H175" s="102"/>
      <c r="I175" s="262"/>
      <c r="J175" s="149"/>
    </row>
    <row r="176" spans="1:10" s="4" customFormat="1" ht="25.5">
      <c r="A176" s="155" t="s">
        <v>38</v>
      </c>
      <c r="B176" s="5"/>
      <c r="C176" s="5"/>
      <c r="D176" s="77"/>
      <c r="E176" s="265">
        <v>149101</v>
      </c>
      <c r="F176" s="269">
        <v>55.12</v>
      </c>
      <c r="G176" s="104">
        <v>1</v>
      </c>
      <c r="H176" s="100">
        <f t="shared" ref="H176" si="19">F176*G176</f>
        <v>55.12</v>
      </c>
      <c r="I176" s="264">
        <f>ROUND(J176/H176,5)</f>
        <v>0.96916000000000002</v>
      </c>
      <c r="J176" s="150">
        <v>53.42</v>
      </c>
    </row>
    <row r="177" spans="1:10" s="4" customFormat="1" ht="25.5">
      <c r="A177" s="72" t="s">
        <v>36</v>
      </c>
      <c r="B177" s="5"/>
      <c r="C177" s="5"/>
      <c r="D177" s="77"/>
      <c r="E177" s="265">
        <v>30790</v>
      </c>
      <c r="F177" s="269">
        <v>55.12</v>
      </c>
      <c r="G177" s="104">
        <v>1</v>
      </c>
      <c r="H177" s="100">
        <f>F177*G177</f>
        <v>55.12</v>
      </c>
      <c r="I177" s="264">
        <f>ROUND(J177/H177,5)</f>
        <v>1</v>
      </c>
      <c r="J177" s="150">
        <v>55.12</v>
      </c>
    </row>
    <row r="178" spans="1:10" ht="48" customHeight="1">
      <c r="A178" s="9" t="s">
        <v>10</v>
      </c>
      <c r="B178" s="74" t="s">
        <v>17</v>
      </c>
      <c r="C178" s="74"/>
      <c r="D178" s="81" t="s">
        <v>242</v>
      </c>
      <c r="E178" s="261"/>
      <c r="F178" s="102"/>
      <c r="G178" s="99"/>
      <c r="H178" s="102"/>
      <c r="I178" s="262"/>
      <c r="J178" s="149"/>
    </row>
    <row r="179" spans="1:10" s="4" customFormat="1" ht="31.5" customHeight="1">
      <c r="A179" s="155" t="s">
        <v>41</v>
      </c>
      <c r="B179" s="5"/>
      <c r="C179" s="5"/>
      <c r="D179" s="77"/>
      <c r="E179" s="265">
        <v>1260</v>
      </c>
      <c r="F179" s="103">
        <v>520.20000000000005</v>
      </c>
      <c r="G179" s="104">
        <v>1.9669000000000001</v>
      </c>
      <c r="H179" s="100">
        <f>F179*G179</f>
        <v>1023.1813800000001</v>
      </c>
      <c r="I179" s="264">
        <f t="shared" ref="I179:I211" si="20">ROUND(J179/H179,5)</f>
        <v>1</v>
      </c>
      <c r="J179" s="150">
        <v>1023.18</v>
      </c>
    </row>
    <row r="180" spans="1:10" s="4" customFormat="1" ht="25.5" customHeight="1">
      <c r="A180" s="155" t="s">
        <v>177</v>
      </c>
      <c r="B180" s="5"/>
      <c r="C180" s="5"/>
      <c r="D180" s="77"/>
      <c r="E180" s="265">
        <v>6366</v>
      </c>
      <c r="F180" s="103">
        <v>520.20000000000005</v>
      </c>
      <c r="G180" s="104">
        <v>1</v>
      </c>
      <c r="H180" s="100">
        <f t="shared" ref="H180:H211" si="21">F180*G180</f>
        <v>520.20000000000005</v>
      </c>
      <c r="I180" s="264">
        <f t="shared" si="20"/>
        <v>0.99234999999999995</v>
      </c>
      <c r="J180" s="150">
        <v>516.22</v>
      </c>
    </row>
    <row r="181" spans="1:10" s="4" customFormat="1" ht="30.75" customHeight="1">
      <c r="A181" s="155" t="s">
        <v>34</v>
      </c>
      <c r="B181" s="5"/>
      <c r="C181" s="5"/>
      <c r="D181" s="77"/>
      <c r="E181" s="265">
        <v>29017</v>
      </c>
      <c r="F181" s="103">
        <v>520.20000000000005</v>
      </c>
      <c r="G181" s="104">
        <v>1.3313299999999999</v>
      </c>
      <c r="H181" s="100">
        <f t="shared" si="21"/>
        <v>692.55786599999999</v>
      </c>
      <c r="I181" s="264">
        <f t="shared" si="20"/>
        <v>1</v>
      </c>
      <c r="J181" s="150">
        <v>692.56</v>
      </c>
    </row>
    <row r="182" spans="1:10" s="4" customFormat="1" ht="30.75" customHeight="1">
      <c r="A182" s="155" t="s">
        <v>35</v>
      </c>
      <c r="B182" s="5"/>
      <c r="C182" s="5"/>
      <c r="D182" s="77"/>
      <c r="E182" s="265">
        <v>11200</v>
      </c>
      <c r="F182" s="103">
        <v>520.20000000000005</v>
      </c>
      <c r="G182" s="104">
        <v>1.5609599999999999</v>
      </c>
      <c r="H182" s="100">
        <f t="shared" si="21"/>
        <v>812.011392</v>
      </c>
      <c r="I182" s="264">
        <f t="shared" si="20"/>
        <v>1</v>
      </c>
      <c r="J182" s="150">
        <v>812.01</v>
      </c>
    </row>
    <row r="183" spans="1:10" s="4" customFormat="1" ht="30.75" customHeight="1">
      <c r="A183" s="155" t="s">
        <v>38</v>
      </c>
      <c r="B183" s="5"/>
      <c r="C183" s="5"/>
      <c r="D183" s="77"/>
      <c r="E183" s="265">
        <v>17250</v>
      </c>
      <c r="F183" s="103">
        <v>520.20000000000005</v>
      </c>
      <c r="G183" s="104">
        <v>1</v>
      </c>
      <c r="H183" s="100">
        <f t="shared" si="21"/>
        <v>520.20000000000005</v>
      </c>
      <c r="I183" s="264">
        <f t="shared" si="20"/>
        <v>0.51966999999999997</v>
      </c>
      <c r="J183" s="150">
        <v>270.33</v>
      </c>
    </row>
    <row r="184" spans="1:10" s="4" customFormat="1" ht="30.75" customHeight="1">
      <c r="A184" s="155" t="s">
        <v>50</v>
      </c>
      <c r="B184" s="5"/>
      <c r="C184" s="5"/>
      <c r="D184" s="77"/>
      <c r="E184" s="265">
        <v>27698</v>
      </c>
      <c r="F184" s="103">
        <v>520.20000000000005</v>
      </c>
      <c r="G184" s="104">
        <v>1.1846000000000001</v>
      </c>
      <c r="H184" s="100">
        <f t="shared" si="21"/>
        <v>616.22892000000013</v>
      </c>
      <c r="I184" s="264">
        <f t="shared" si="20"/>
        <v>1</v>
      </c>
      <c r="J184" s="150">
        <v>616.23</v>
      </c>
    </row>
    <row r="185" spans="1:10" s="4" customFormat="1" ht="45.75" customHeight="1">
      <c r="A185" s="155" t="s">
        <v>68</v>
      </c>
      <c r="B185" s="5"/>
      <c r="C185" s="5"/>
      <c r="D185" s="77"/>
      <c r="E185" s="265">
        <v>6000</v>
      </c>
      <c r="F185" s="103">
        <v>520.20000000000005</v>
      </c>
      <c r="G185" s="104">
        <v>4.4854900000000004</v>
      </c>
      <c r="H185" s="100">
        <f t="shared" si="21"/>
        <v>2333.3518980000003</v>
      </c>
      <c r="I185" s="264">
        <f t="shared" si="20"/>
        <v>1</v>
      </c>
      <c r="J185" s="150">
        <v>2333.35</v>
      </c>
    </row>
    <row r="186" spans="1:10" s="4" customFormat="1" ht="30.75" customHeight="1">
      <c r="A186" s="155" t="s">
        <v>69</v>
      </c>
      <c r="B186" s="5"/>
      <c r="C186" s="5"/>
      <c r="D186" s="77"/>
      <c r="E186" s="265">
        <v>69475</v>
      </c>
      <c r="F186" s="103">
        <v>520.20000000000005</v>
      </c>
      <c r="G186" s="104">
        <v>1</v>
      </c>
      <c r="H186" s="100">
        <f t="shared" si="21"/>
        <v>520.20000000000005</v>
      </c>
      <c r="I186" s="264">
        <f t="shared" si="20"/>
        <v>0.92439000000000004</v>
      </c>
      <c r="J186" s="150">
        <v>480.87</v>
      </c>
    </row>
    <row r="187" spans="1:10" s="4" customFormat="1" ht="30.75" customHeight="1">
      <c r="A187" s="155" t="s">
        <v>74</v>
      </c>
      <c r="B187" s="5"/>
      <c r="C187" s="5"/>
      <c r="D187" s="77"/>
      <c r="E187" s="265">
        <v>3194</v>
      </c>
      <c r="F187" s="103">
        <v>520.20000000000005</v>
      </c>
      <c r="G187" s="104">
        <v>1</v>
      </c>
      <c r="H187" s="100">
        <f t="shared" si="21"/>
        <v>520.20000000000005</v>
      </c>
      <c r="I187" s="264">
        <f t="shared" si="20"/>
        <v>0.90168999999999999</v>
      </c>
      <c r="J187" s="150">
        <v>469.06</v>
      </c>
    </row>
    <row r="188" spans="1:10" s="4" customFormat="1" ht="26.25" customHeight="1">
      <c r="A188" s="155" t="s">
        <v>167</v>
      </c>
      <c r="B188" s="5"/>
      <c r="C188" s="5"/>
      <c r="D188" s="77"/>
      <c r="E188" s="265">
        <v>1260</v>
      </c>
      <c r="F188" s="103">
        <v>520.20000000000005</v>
      </c>
      <c r="G188" s="104">
        <v>1</v>
      </c>
      <c r="H188" s="100">
        <f t="shared" si="21"/>
        <v>520.20000000000005</v>
      </c>
      <c r="I188" s="264">
        <f t="shared" si="20"/>
        <v>0.45340000000000003</v>
      </c>
      <c r="J188" s="150">
        <v>235.86</v>
      </c>
    </row>
    <row r="189" spans="1:10" s="4" customFormat="1" ht="27.75" customHeight="1">
      <c r="A189" s="155" t="s">
        <v>43</v>
      </c>
      <c r="B189" s="5"/>
      <c r="C189" s="5"/>
      <c r="D189" s="77"/>
      <c r="E189" s="265">
        <v>7461</v>
      </c>
      <c r="F189" s="103">
        <v>520.20000000000005</v>
      </c>
      <c r="G189" s="104">
        <v>1</v>
      </c>
      <c r="H189" s="100">
        <f t="shared" si="21"/>
        <v>520.20000000000005</v>
      </c>
      <c r="I189" s="264">
        <f t="shared" si="20"/>
        <v>0.57884999999999998</v>
      </c>
      <c r="J189" s="150">
        <v>301.12</v>
      </c>
    </row>
    <row r="190" spans="1:10" s="4" customFormat="1" ht="30.75" customHeight="1">
      <c r="A190" s="72" t="s">
        <v>36</v>
      </c>
      <c r="B190" s="5"/>
      <c r="C190" s="5"/>
      <c r="D190" s="5"/>
      <c r="E190" s="265">
        <v>25009</v>
      </c>
      <c r="F190" s="103">
        <v>520.20000000000005</v>
      </c>
      <c r="G190" s="104">
        <v>1</v>
      </c>
      <c r="H190" s="100">
        <f t="shared" si="21"/>
        <v>520.20000000000005</v>
      </c>
      <c r="I190" s="264">
        <f t="shared" si="20"/>
        <v>0.87034</v>
      </c>
      <c r="J190" s="150">
        <v>452.75</v>
      </c>
    </row>
    <row r="191" spans="1:10" s="4" customFormat="1" ht="30.75" customHeight="1">
      <c r="A191" s="72" t="s">
        <v>37</v>
      </c>
      <c r="B191" s="5"/>
      <c r="C191" s="5"/>
      <c r="D191" s="5"/>
      <c r="E191" s="265">
        <v>26602</v>
      </c>
      <c r="F191" s="103">
        <v>520.20000000000005</v>
      </c>
      <c r="G191" s="104">
        <v>1</v>
      </c>
      <c r="H191" s="100">
        <f t="shared" si="21"/>
        <v>520.20000000000005</v>
      </c>
      <c r="I191" s="264">
        <f t="shared" si="20"/>
        <v>0.78049000000000002</v>
      </c>
      <c r="J191" s="150">
        <v>406.01</v>
      </c>
    </row>
    <row r="192" spans="1:10" s="4" customFormat="1" ht="30.75" customHeight="1">
      <c r="A192" s="155" t="s">
        <v>44</v>
      </c>
      <c r="B192" s="5"/>
      <c r="C192" s="5"/>
      <c r="D192" s="5"/>
      <c r="E192" s="265">
        <v>506</v>
      </c>
      <c r="F192" s="103">
        <v>520.20000000000005</v>
      </c>
      <c r="G192" s="104">
        <v>1</v>
      </c>
      <c r="H192" s="100">
        <f t="shared" si="21"/>
        <v>520.20000000000005</v>
      </c>
      <c r="I192" s="264">
        <f t="shared" si="20"/>
        <v>0.25964999999999999</v>
      </c>
      <c r="J192" s="150">
        <v>135.07</v>
      </c>
    </row>
    <row r="193" spans="1:10" s="4" customFormat="1" ht="30.75" customHeight="1">
      <c r="A193" s="155" t="s">
        <v>45</v>
      </c>
      <c r="B193" s="5"/>
      <c r="C193" s="5"/>
      <c r="D193" s="5"/>
      <c r="E193" s="265">
        <v>5533</v>
      </c>
      <c r="F193" s="103">
        <v>520.20000000000005</v>
      </c>
      <c r="G193" s="104">
        <v>1</v>
      </c>
      <c r="H193" s="100">
        <f t="shared" si="21"/>
        <v>520.20000000000005</v>
      </c>
      <c r="I193" s="264">
        <f t="shared" si="20"/>
        <v>0.23463999999999999</v>
      </c>
      <c r="J193" s="150">
        <v>122.06</v>
      </c>
    </row>
    <row r="194" spans="1:10" s="4" customFormat="1" ht="30.75" customHeight="1">
      <c r="A194" s="155" t="s">
        <v>46</v>
      </c>
      <c r="B194" s="5"/>
      <c r="C194" s="5"/>
      <c r="D194" s="5"/>
      <c r="E194" s="265">
        <v>5257</v>
      </c>
      <c r="F194" s="103">
        <v>520.20000000000005</v>
      </c>
      <c r="G194" s="104">
        <v>1</v>
      </c>
      <c r="H194" s="100">
        <f t="shared" si="21"/>
        <v>520.20000000000005</v>
      </c>
      <c r="I194" s="264">
        <f t="shared" si="20"/>
        <v>0.33873999999999999</v>
      </c>
      <c r="J194" s="150">
        <v>176.21</v>
      </c>
    </row>
    <row r="195" spans="1:10" s="4" customFormat="1" ht="24.75" customHeight="1">
      <c r="A195" s="155" t="s">
        <v>47</v>
      </c>
      <c r="B195" s="5"/>
      <c r="C195" s="5"/>
      <c r="D195" s="5"/>
      <c r="E195" s="265">
        <v>6693</v>
      </c>
      <c r="F195" s="103">
        <v>520.20000000000005</v>
      </c>
      <c r="G195" s="104">
        <v>1</v>
      </c>
      <c r="H195" s="100">
        <f t="shared" si="21"/>
        <v>520.20000000000005</v>
      </c>
      <c r="I195" s="264">
        <f t="shared" si="20"/>
        <v>0.30773</v>
      </c>
      <c r="J195" s="150">
        <v>160.08000000000001</v>
      </c>
    </row>
    <row r="196" spans="1:10" s="4" customFormat="1" ht="25.5" customHeight="1">
      <c r="A196" s="155" t="s">
        <v>48</v>
      </c>
      <c r="B196" s="5"/>
      <c r="C196" s="5"/>
      <c r="D196" s="5"/>
      <c r="E196" s="265">
        <v>5729</v>
      </c>
      <c r="F196" s="103">
        <v>520.20000000000005</v>
      </c>
      <c r="G196" s="104">
        <v>1</v>
      </c>
      <c r="H196" s="100">
        <f t="shared" si="21"/>
        <v>520.20000000000005</v>
      </c>
      <c r="I196" s="264">
        <f t="shared" si="20"/>
        <v>0.30216999999999999</v>
      </c>
      <c r="J196" s="150">
        <v>157.19</v>
      </c>
    </row>
    <row r="197" spans="1:10" s="4" customFormat="1" ht="27.75" customHeight="1">
      <c r="A197" s="155" t="s">
        <v>49</v>
      </c>
      <c r="B197" s="5"/>
      <c r="C197" s="5"/>
      <c r="D197" s="5"/>
      <c r="E197" s="265">
        <v>4068</v>
      </c>
      <c r="F197" s="103">
        <v>520.20000000000005</v>
      </c>
      <c r="G197" s="104">
        <v>1</v>
      </c>
      <c r="H197" s="100">
        <f t="shared" si="21"/>
        <v>520.20000000000005</v>
      </c>
      <c r="I197" s="264">
        <f t="shared" si="20"/>
        <v>0.39563999999999999</v>
      </c>
      <c r="J197" s="150">
        <v>205.81</v>
      </c>
    </row>
    <row r="198" spans="1:10" s="4" customFormat="1" ht="30.75" customHeight="1">
      <c r="A198" s="155" t="s">
        <v>51</v>
      </c>
      <c r="B198" s="5"/>
      <c r="C198" s="5"/>
      <c r="D198" s="5"/>
      <c r="E198" s="265">
        <v>5004</v>
      </c>
      <c r="F198" s="103">
        <v>520.20000000000005</v>
      </c>
      <c r="G198" s="104">
        <v>1</v>
      </c>
      <c r="H198" s="100">
        <f t="shared" si="21"/>
        <v>520.20000000000005</v>
      </c>
      <c r="I198" s="264">
        <f t="shared" si="20"/>
        <v>0.49164000000000002</v>
      </c>
      <c r="J198" s="150">
        <v>255.75</v>
      </c>
    </row>
    <row r="199" spans="1:10" s="4" customFormat="1" ht="30.75" customHeight="1">
      <c r="A199" s="155" t="s">
        <v>52</v>
      </c>
      <c r="B199" s="5"/>
      <c r="C199" s="5"/>
      <c r="D199" s="5"/>
      <c r="E199" s="265">
        <v>3316</v>
      </c>
      <c r="F199" s="103">
        <v>520.20000000000005</v>
      </c>
      <c r="G199" s="104">
        <v>1</v>
      </c>
      <c r="H199" s="100">
        <f t="shared" si="21"/>
        <v>520.20000000000005</v>
      </c>
      <c r="I199" s="264">
        <f t="shared" si="20"/>
        <v>0.63724000000000003</v>
      </c>
      <c r="J199" s="150">
        <v>331.49</v>
      </c>
    </row>
    <row r="200" spans="1:10" s="4" customFormat="1" ht="26.25" customHeight="1">
      <c r="A200" s="155" t="s">
        <v>53</v>
      </c>
      <c r="B200" s="5"/>
      <c r="C200" s="5"/>
      <c r="D200" s="5"/>
      <c r="E200" s="265">
        <v>4867</v>
      </c>
      <c r="F200" s="103">
        <v>520.20000000000005</v>
      </c>
      <c r="G200" s="104">
        <v>1</v>
      </c>
      <c r="H200" s="100">
        <f t="shared" si="21"/>
        <v>520.20000000000005</v>
      </c>
      <c r="I200" s="264">
        <f t="shared" si="20"/>
        <v>0.48568</v>
      </c>
      <c r="J200" s="150">
        <v>252.65</v>
      </c>
    </row>
    <row r="201" spans="1:10" s="4" customFormat="1" ht="30.75" customHeight="1">
      <c r="A201" s="155" t="s">
        <v>54</v>
      </c>
      <c r="B201" s="5"/>
      <c r="C201" s="5"/>
      <c r="D201" s="5"/>
      <c r="E201" s="265">
        <v>4925</v>
      </c>
      <c r="F201" s="103">
        <v>520.20000000000005</v>
      </c>
      <c r="G201" s="104">
        <v>1</v>
      </c>
      <c r="H201" s="100">
        <f t="shared" si="21"/>
        <v>520.20000000000005</v>
      </c>
      <c r="I201" s="264">
        <f t="shared" si="20"/>
        <v>0.69726999999999995</v>
      </c>
      <c r="J201" s="150">
        <v>362.72</v>
      </c>
    </row>
    <row r="202" spans="1:10" s="4" customFormat="1" ht="28.5" customHeight="1">
      <c r="A202" s="155" t="s">
        <v>55</v>
      </c>
      <c r="B202" s="5"/>
      <c r="C202" s="5"/>
      <c r="D202" s="5"/>
      <c r="E202" s="265">
        <v>6395</v>
      </c>
      <c r="F202" s="103">
        <v>520.20000000000005</v>
      </c>
      <c r="G202" s="104">
        <v>1</v>
      </c>
      <c r="H202" s="100">
        <f t="shared" si="21"/>
        <v>520.20000000000005</v>
      </c>
      <c r="I202" s="264">
        <f t="shared" si="20"/>
        <v>0.26868999999999998</v>
      </c>
      <c r="J202" s="150">
        <v>139.77000000000001</v>
      </c>
    </row>
    <row r="203" spans="1:10" s="4" customFormat="1" ht="28.5" customHeight="1">
      <c r="A203" s="155" t="s">
        <v>56</v>
      </c>
      <c r="B203" s="5"/>
      <c r="C203" s="5"/>
      <c r="D203" s="5"/>
      <c r="E203" s="265">
        <v>1412</v>
      </c>
      <c r="F203" s="103">
        <v>520.20000000000005</v>
      </c>
      <c r="G203" s="104">
        <v>1</v>
      </c>
      <c r="H203" s="100">
        <f t="shared" si="21"/>
        <v>520.20000000000005</v>
      </c>
      <c r="I203" s="264">
        <f t="shared" si="20"/>
        <v>0.28500999999999999</v>
      </c>
      <c r="J203" s="150">
        <v>148.26</v>
      </c>
    </row>
    <row r="204" spans="1:10" s="4" customFormat="1" ht="30.75" customHeight="1">
      <c r="A204" s="155" t="s">
        <v>57</v>
      </c>
      <c r="B204" s="5"/>
      <c r="C204" s="5"/>
      <c r="D204" s="5"/>
      <c r="E204" s="265">
        <v>1440</v>
      </c>
      <c r="F204" s="103">
        <v>520.20000000000005</v>
      </c>
      <c r="G204" s="104">
        <v>1</v>
      </c>
      <c r="H204" s="100">
        <f t="shared" si="21"/>
        <v>520.20000000000005</v>
      </c>
      <c r="I204" s="264">
        <f t="shared" si="20"/>
        <v>0.31413000000000002</v>
      </c>
      <c r="J204" s="150">
        <v>163.41</v>
      </c>
    </row>
    <row r="205" spans="1:10" s="4" customFormat="1" ht="30.75" customHeight="1">
      <c r="A205" s="155" t="s">
        <v>58</v>
      </c>
      <c r="B205" s="5"/>
      <c r="C205" s="5"/>
      <c r="D205" s="5"/>
      <c r="E205" s="265">
        <v>4085</v>
      </c>
      <c r="F205" s="103">
        <v>520.20000000000005</v>
      </c>
      <c r="G205" s="104">
        <v>1</v>
      </c>
      <c r="H205" s="100">
        <f t="shared" si="21"/>
        <v>520.20000000000005</v>
      </c>
      <c r="I205" s="264">
        <f t="shared" si="20"/>
        <v>0.31428</v>
      </c>
      <c r="J205" s="150">
        <v>163.49</v>
      </c>
    </row>
    <row r="206" spans="1:10" s="4" customFormat="1" ht="30.75" customHeight="1">
      <c r="A206" s="155" t="s">
        <v>59</v>
      </c>
      <c r="B206" s="5"/>
      <c r="C206" s="5"/>
      <c r="D206" s="5"/>
      <c r="E206" s="265">
        <v>4700</v>
      </c>
      <c r="F206" s="103">
        <v>520.20000000000005</v>
      </c>
      <c r="G206" s="104">
        <v>1</v>
      </c>
      <c r="H206" s="100">
        <f t="shared" si="21"/>
        <v>520.20000000000005</v>
      </c>
      <c r="I206" s="264">
        <f t="shared" si="20"/>
        <v>0.53271999999999997</v>
      </c>
      <c r="J206" s="150">
        <v>277.12</v>
      </c>
    </row>
    <row r="207" spans="1:10" s="4" customFormat="1" ht="30.75" customHeight="1">
      <c r="A207" s="155" t="s">
        <v>60</v>
      </c>
      <c r="B207" s="5"/>
      <c r="C207" s="5"/>
      <c r="D207" s="5"/>
      <c r="E207" s="265">
        <v>3727</v>
      </c>
      <c r="F207" s="103">
        <v>520.20000000000005</v>
      </c>
      <c r="G207" s="104">
        <v>1</v>
      </c>
      <c r="H207" s="100">
        <f t="shared" si="21"/>
        <v>520.20000000000005</v>
      </c>
      <c r="I207" s="264">
        <f t="shared" si="20"/>
        <v>0.42160999999999998</v>
      </c>
      <c r="J207" s="150">
        <v>219.32</v>
      </c>
    </row>
    <row r="208" spans="1:10" s="4" customFormat="1" ht="30.75" customHeight="1">
      <c r="A208" s="155" t="s">
        <v>61</v>
      </c>
      <c r="B208" s="5"/>
      <c r="C208" s="5"/>
      <c r="D208" s="5"/>
      <c r="E208" s="265">
        <v>1411</v>
      </c>
      <c r="F208" s="103">
        <v>520.20000000000005</v>
      </c>
      <c r="G208" s="104">
        <v>1</v>
      </c>
      <c r="H208" s="100">
        <f t="shared" si="21"/>
        <v>520.20000000000005</v>
      </c>
      <c r="I208" s="264">
        <f t="shared" si="20"/>
        <v>0.27012999999999998</v>
      </c>
      <c r="J208" s="150">
        <v>140.52000000000001</v>
      </c>
    </row>
    <row r="209" spans="1:10" s="4" customFormat="1" ht="30.75" customHeight="1">
      <c r="A209" s="155" t="s">
        <v>62</v>
      </c>
      <c r="B209" s="5"/>
      <c r="C209" s="5"/>
      <c r="D209" s="5"/>
      <c r="E209" s="265">
        <v>546</v>
      </c>
      <c r="F209" s="103">
        <v>520.20000000000005</v>
      </c>
      <c r="G209" s="104">
        <v>1</v>
      </c>
      <c r="H209" s="100">
        <f t="shared" si="21"/>
        <v>520.20000000000005</v>
      </c>
      <c r="I209" s="264">
        <f t="shared" si="20"/>
        <v>0.72033999999999998</v>
      </c>
      <c r="J209" s="150">
        <v>374.72</v>
      </c>
    </row>
    <row r="210" spans="1:10" s="4" customFormat="1" ht="30.75" customHeight="1">
      <c r="A210" s="155" t="s">
        <v>63</v>
      </c>
      <c r="B210" s="5"/>
      <c r="C210" s="5"/>
      <c r="D210" s="5"/>
      <c r="E210" s="265">
        <v>2842</v>
      </c>
      <c r="F210" s="103">
        <v>520.20000000000005</v>
      </c>
      <c r="G210" s="104">
        <v>1</v>
      </c>
      <c r="H210" s="100">
        <f t="shared" si="21"/>
        <v>520.20000000000005</v>
      </c>
      <c r="I210" s="264">
        <f t="shared" si="20"/>
        <v>0.40856999999999999</v>
      </c>
      <c r="J210" s="150">
        <v>212.54</v>
      </c>
    </row>
    <row r="211" spans="1:10" s="4" customFormat="1" ht="30.75" customHeight="1">
      <c r="A211" s="155" t="s">
        <v>64</v>
      </c>
      <c r="B211" s="5"/>
      <c r="C211" s="5"/>
      <c r="D211" s="5"/>
      <c r="E211" s="265">
        <v>2156</v>
      </c>
      <c r="F211" s="103">
        <v>520.20000000000005</v>
      </c>
      <c r="G211" s="104">
        <v>1</v>
      </c>
      <c r="H211" s="100">
        <f t="shared" si="21"/>
        <v>520.20000000000005</v>
      </c>
      <c r="I211" s="264">
        <f t="shared" si="20"/>
        <v>0.26171</v>
      </c>
      <c r="J211" s="150">
        <v>136.13999999999999</v>
      </c>
    </row>
    <row r="212" spans="1:10" ht="43.5" customHeight="1">
      <c r="A212" s="8" t="s">
        <v>87</v>
      </c>
      <c r="B212" s="74"/>
      <c r="C212" s="74" t="s">
        <v>102</v>
      </c>
      <c r="D212" s="74" t="s">
        <v>242</v>
      </c>
      <c r="E212" s="261"/>
      <c r="F212" s="102"/>
      <c r="G212" s="99"/>
      <c r="H212" s="102"/>
      <c r="I212" s="262"/>
      <c r="J212" s="149"/>
    </row>
    <row r="213" spans="1:10" s="4" customFormat="1" ht="25.5">
      <c r="A213" s="155" t="s">
        <v>40</v>
      </c>
      <c r="B213" s="7"/>
      <c r="C213" s="5"/>
      <c r="D213" s="5"/>
      <c r="E213" s="265">
        <v>65</v>
      </c>
      <c r="F213" s="103">
        <v>520.20000000000005</v>
      </c>
      <c r="G213" s="104">
        <v>1.27213</v>
      </c>
      <c r="H213" s="100">
        <f t="shared" ref="H213:H217" si="22">F213*G213</f>
        <v>661.76202600000011</v>
      </c>
      <c r="I213" s="264">
        <f>ROUND(J213/H213,5)</f>
        <v>1</v>
      </c>
      <c r="J213" s="150">
        <v>661.76</v>
      </c>
    </row>
    <row r="214" spans="1:10" s="4" customFormat="1" ht="19.5" customHeight="1">
      <c r="A214" s="155" t="s">
        <v>39</v>
      </c>
      <c r="B214" s="7"/>
      <c r="C214" s="5"/>
      <c r="D214" s="5"/>
      <c r="E214" s="265">
        <v>2933</v>
      </c>
      <c r="F214" s="103">
        <v>520.20000000000005</v>
      </c>
      <c r="G214" s="104">
        <v>1</v>
      </c>
      <c r="H214" s="100">
        <f t="shared" si="22"/>
        <v>520.20000000000005</v>
      </c>
      <c r="I214" s="264">
        <f>ROUND(J214/H214,5)</f>
        <v>0.99234999999999995</v>
      </c>
      <c r="J214" s="150">
        <v>516.22</v>
      </c>
    </row>
    <row r="215" spans="1:10" s="4" customFormat="1" ht="19.5" customHeight="1">
      <c r="A215" s="155" t="s">
        <v>39</v>
      </c>
      <c r="B215" s="7"/>
      <c r="C215" s="5"/>
      <c r="D215" s="5"/>
      <c r="E215" s="265">
        <v>2112</v>
      </c>
      <c r="F215" s="103">
        <v>520.20000000000005</v>
      </c>
      <c r="G215" s="104">
        <v>1.2698</v>
      </c>
      <c r="H215" s="100">
        <f t="shared" si="22"/>
        <v>660.54996000000006</v>
      </c>
      <c r="I215" s="264">
        <f>ROUND(J215/H215,5)</f>
        <v>0.99997999999999998</v>
      </c>
      <c r="J215" s="150">
        <v>660.54</v>
      </c>
    </row>
    <row r="216" spans="1:10" s="4" customFormat="1" ht="27.75" customHeight="1">
      <c r="A216" s="155" t="s">
        <v>41</v>
      </c>
      <c r="B216" s="7"/>
      <c r="C216" s="5"/>
      <c r="D216" s="5"/>
      <c r="E216" s="265">
        <v>2600</v>
      </c>
      <c r="F216" s="103">
        <v>520.20000000000005</v>
      </c>
      <c r="G216" s="104">
        <v>1.9669000000000001</v>
      </c>
      <c r="H216" s="100">
        <f t="shared" si="22"/>
        <v>1023.1813800000001</v>
      </c>
      <c r="I216" s="264">
        <f>ROUND(J216/H216,5)</f>
        <v>1</v>
      </c>
      <c r="J216" s="150">
        <v>1023.18</v>
      </c>
    </row>
    <row r="217" spans="1:10" s="4" customFormat="1" ht="27.75" customHeight="1">
      <c r="A217" s="155" t="s">
        <v>42</v>
      </c>
      <c r="B217" s="7"/>
      <c r="C217" s="5"/>
      <c r="D217" s="5"/>
      <c r="E217" s="265">
        <v>8481</v>
      </c>
      <c r="F217" s="103">
        <v>520.20000000000005</v>
      </c>
      <c r="G217" s="104">
        <v>1</v>
      </c>
      <c r="H217" s="100">
        <f t="shared" si="22"/>
        <v>520.20000000000005</v>
      </c>
      <c r="I217" s="264">
        <f>ROUND(J217/H217,5)</f>
        <v>0.16303000000000001</v>
      </c>
      <c r="J217" s="150">
        <v>84.81</v>
      </c>
    </row>
    <row r="218" spans="1:10" ht="53.25" customHeight="1">
      <c r="A218" s="9" t="s">
        <v>10</v>
      </c>
      <c r="B218" s="74" t="s">
        <v>112</v>
      </c>
      <c r="C218" s="74" t="s">
        <v>113</v>
      </c>
      <c r="D218" s="74" t="s">
        <v>242</v>
      </c>
      <c r="E218" s="261"/>
      <c r="F218" s="102"/>
      <c r="G218" s="99"/>
      <c r="H218" s="102"/>
      <c r="I218" s="262"/>
      <c r="J218" s="149"/>
    </row>
    <row r="219" spans="1:10" s="4" customFormat="1" ht="24" customHeight="1">
      <c r="A219" s="155" t="s">
        <v>39</v>
      </c>
      <c r="B219" s="7"/>
      <c r="C219" s="5"/>
      <c r="D219" s="5"/>
      <c r="E219" s="265">
        <v>6263</v>
      </c>
      <c r="F219" s="103">
        <v>520.20000000000005</v>
      </c>
      <c r="G219" s="104">
        <v>1.2697799999999999</v>
      </c>
      <c r="H219" s="100">
        <f t="shared" ref="H219" si="23">F219*G219</f>
        <v>660.53955600000006</v>
      </c>
      <c r="I219" s="264">
        <f>ROUND(J219/H219,5)</f>
        <v>1</v>
      </c>
      <c r="J219" s="150">
        <v>660.54</v>
      </c>
    </row>
    <row r="220" spans="1:10" ht="56.25" customHeight="1">
      <c r="A220" s="9" t="s">
        <v>10</v>
      </c>
      <c r="B220" s="74" t="s">
        <v>112</v>
      </c>
      <c r="C220" s="74" t="s">
        <v>113</v>
      </c>
      <c r="D220" s="74" t="s">
        <v>250</v>
      </c>
      <c r="E220" s="261"/>
      <c r="F220" s="102"/>
      <c r="G220" s="99"/>
      <c r="H220" s="102"/>
      <c r="I220" s="262"/>
      <c r="J220" s="149"/>
    </row>
    <row r="221" spans="1:10" s="4" customFormat="1" ht="24" customHeight="1">
      <c r="A221" s="155" t="s">
        <v>39</v>
      </c>
      <c r="B221" s="7"/>
      <c r="C221" s="5"/>
      <c r="D221" s="5"/>
      <c r="E221" s="265">
        <v>5250</v>
      </c>
      <c r="F221" s="103">
        <f>'Приложение 1 Базовый (2)'!G47</f>
        <v>1436.8</v>
      </c>
      <c r="G221" s="104">
        <v>1</v>
      </c>
      <c r="H221" s="100">
        <f t="shared" ref="H221" si="24">F221*G221</f>
        <v>1436.8</v>
      </c>
      <c r="I221" s="264">
        <f>ROUND(J221/H221,5)</f>
        <v>1</v>
      </c>
      <c r="J221" s="150">
        <v>1436.8</v>
      </c>
    </row>
    <row r="222" spans="1:10" ht="89.25" customHeight="1">
      <c r="A222" s="8" t="s">
        <v>18</v>
      </c>
      <c r="B222" s="74"/>
      <c r="C222" s="74" t="s">
        <v>19</v>
      </c>
      <c r="D222" s="74" t="s">
        <v>252</v>
      </c>
      <c r="E222" s="261"/>
      <c r="F222" s="102"/>
      <c r="G222" s="99"/>
      <c r="H222" s="102"/>
      <c r="I222" s="262"/>
      <c r="J222" s="149"/>
    </row>
    <row r="223" spans="1:10" s="4" customFormat="1" ht="25.5">
      <c r="A223" s="155" t="s">
        <v>50</v>
      </c>
      <c r="B223" s="5"/>
      <c r="C223" s="5"/>
      <c r="D223" s="5"/>
      <c r="E223" s="265">
        <v>1460</v>
      </c>
      <c r="F223" s="103">
        <v>16981.48</v>
      </c>
      <c r="G223" s="104">
        <v>1</v>
      </c>
      <c r="H223" s="100">
        <f t="shared" ref="H223:H245" si="25">F223*G223</f>
        <v>16981.48</v>
      </c>
      <c r="I223" s="264">
        <f t="shared" ref="I223:I245" si="26">ROUND(J223/H223,5)</f>
        <v>0.62907000000000002</v>
      </c>
      <c r="J223" s="150">
        <v>10682.55</v>
      </c>
    </row>
    <row r="224" spans="1:10" s="4" customFormat="1" ht="28.5" customHeight="1">
      <c r="A224" s="155" t="s">
        <v>41</v>
      </c>
      <c r="B224" s="5"/>
      <c r="C224" s="5"/>
      <c r="D224" s="5"/>
      <c r="E224" s="265">
        <v>3000</v>
      </c>
      <c r="F224" s="103">
        <v>16981.48</v>
      </c>
      <c r="G224" s="104">
        <v>1</v>
      </c>
      <c r="H224" s="100">
        <f t="shared" si="25"/>
        <v>16981.48</v>
      </c>
      <c r="I224" s="264">
        <f t="shared" si="26"/>
        <v>0.88558999999999999</v>
      </c>
      <c r="J224" s="150">
        <v>15038.56</v>
      </c>
    </row>
    <row r="225" spans="1:10" s="4" customFormat="1" ht="20.25" customHeight="1">
      <c r="A225" s="155" t="s">
        <v>39</v>
      </c>
      <c r="B225" s="5"/>
      <c r="C225" s="5"/>
      <c r="D225" s="5"/>
      <c r="E225" s="265">
        <v>300</v>
      </c>
      <c r="F225" s="103">
        <v>16981.48</v>
      </c>
      <c r="G225" s="104">
        <v>1</v>
      </c>
      <c r="H225" s="100">
        <f t="shared" si="25"/>
        <v>16981.48</v>
      </c>
      <c r="I225" s="264">
        <f t="shared" si="26"/>
        <v>1</v>
      </c>
      <c r="J225" s="150">
        <v>16981.48</v>
      </c>
    </row>
    <row r="226" spans="1:10" s="4" customFormat="1" ht="25.5">
      <c r="A226" s="72" t="s">
        <v>36</v>
      </c>
      <c r="B226" s="5"/>
      <c r="C226" s="5"/>
      <c r="D226" s="5"/>
      <c r="E226" s="265">
        <v>825</v>
      </c>
      <c r="F226" s="103">
        <v>3288.9</v>
      </c>
      <c r="G226" s="104">
        <v>1</v>
      </c>
      <c r="H226" s="100">
        <f t="shared" si="25"/>
        <v>3288.9</v>
      </c>
      <c r="I226" s="264">
        <f t="shared" si="26"/>
        <v>0.20372999999999999</v>
      </c>
      <c r="J226" s="150">
        <v>670.04</v>
      </c>
    </row>
    <row r="227" spans="1:10" s="4" customFormat="1" ht="38.25" customHeight="1">
      <c r="A227" s="72" t="s">
        <v>37</v>
      </c>
      <c r="B227" s="5"/>
      <c r="C227" s="5"/>
      <c r="D227" s="5"/>
      <c r="E227" s="265">
        <v>396</v>
      </c>
      <c r="F227" s="103">
        <v>3288.9</v>
      </c>
      <c r="G227" s="104">
        <v>1</v>
      </c>
      <c r="H227" s="100">
        <f t="shared" si="25"/>
        <v>3288.9</v>
      </c>
      <c r="I227" s="264">
        <f t="shared" si="26"/>
        <v>0.18024999999999999</v>
      </c>
      <c r="J227" s="150">
        <v>592.83000000000004</v>
      </c>
    </row>
    <row r="228" spans="1:10" s="4" customFormat="1" ht="25.5">
      <c r="A228" s="155" t="s">
        <v>70</v>
      </c>
      <c r="B228" s="5"/>
      <c r="C228" s="5"/>
      <c r="D228" s="5"/>
      <c r="E228" s="265">
        <v>5100</v>
      </c>
      <c r="F228" s="103">
        <v>3288.9</v>
      </c>
      <c r="G228" s="104">
        <v>1</v>
      </c>
      <c r="H228" s="100">
        <f t="shared" si="25"/>
        <v>3288.9</v>
      </c>
      <c r="I228" s="264">
        <f t="shared" si="26"/>
        <v>0.83401000000000003</v>
      </c>
      <c r="J228" s="150">
        <v>2742.97</v>
      </c>
    </row>
    <row r="229" spans="1:10" s="4" customFormat="1" ht="25.5">
      <c r="A229" s="155" t="s">
        <v>43</v>
      </c>
      <c r="B229" s="5"/>
      <c r="C229" s="5"/>
      <c r="D229" s="5"/>
      <c r="E229" s="265">
        <v>132</v>
      </c>
      <c r="F229" s="103">
        <v>3288.9</v>
      </c>
      <c r="G229" s="104">
        <v>1</v>
      </c>
      <c r="H229" s="100">
        <f t="shared" si="25"/>
        <v>3288.9</v>
      </c>
      <c r="I229" s="264">
        <f t="shared" si="26"/>
        <v>0.18479000000000001</v>
      </c>
      <c r="J229" s="150">
        <v>607.76</v>
      </c>
    </row>
    <row r="230" spans="1:10" s="4" customFormat="1" ht="30.75" customHeight="1">
      <c r="A230" s="155" t="s">
        <v>44</v>
      </c>
      <c r="B230" s="5"/>
      <c r="C230" s="5"/>
      <c r="D230" s="5"/>
      <c r="E230" s="265">
        <v>34</v>
      </c>
      <c r="F230" s="103">
        <v>3288.9</v>
      </c>
      <c r="G230" s="104">
        <v>1</v>
      </c>
      <c r="H230" s="100">
        <f t="shared" si="25"/>
        <v>3288.9</v>
      </c>
      <c r="I230" s="264">
        <f t="shared" si="26"/>
        <v>0.21065999999999999</v>
      </c>
      <c r="J230" s="150">
        <v>692.85</v>
      </c>
    </row>
    <row r="231" spans="1:10" s="4" customFormat="1" ht="26.25" customHeight="1">
      <c r="A231" s="155" t="s">
        <v>46</v>
      </c>
      <c r="B231" s="5"/>
      <c r="C231" s="5"/>
      <c r="D231" s="5"/>
      <c r="E231" s="265">
        <v>91</v>
      </c>
      <c r="F231" s="103">
        <v>3288.9</v>
      </c>
      <c r="G231" s="104">
        <v>1</v>
      </c>
      <c r="H231" s="100">
        <f t="shared" si="25"/>
        <v>3288.9</v>
      </c>
      <c r="I231" s="264">
        <f t="shared" si="26"/>
        <v>0.18479000000000001</v>
      </c>
      <c r="J231" s="150">
        <v>607.77</v>
      </c>
    </row>
    <row r="232" spans="1:10" s="4" customFormat="1" ht="26.25" customHeight="1">
      <c r="A232" s="155" t="s">
        <v>47</v>
      </c>
      <c r="B232" s="5"/>
      <c r="C232" s="5"/>
      <c r="D232" s="5"/>
      <c r="E232" s="265">
        <v>136</v>
      </c>
      <c r="F232" s="103">
        <v>3288.9</v>
      </c>
      <c r="G232" s="104">
        <v>1</v>
      </c>
      <c r="H232" s="100">
        <f t="shared" si="25"/>
        <v>3288.9</v>
      </c>
      <c r="I232" s="264">
        <f t="shared" si="26"/>
        <v>0.18892999999999999</v>
      </c>
      <c r="J232" s="150">
        <v>621.36</v>
      </c>
    </row>
    <row r="233" spans="1:10" s="4" customFormat="1" ht="26.25" customHeight="1">
      <c r="A233" s="155" t="s">
        <v>48</v>
      </c>
      <c r="B233" s="5"/>
      <c r="C233" s="5"/>
      <c r="D233" s="5"/>
      <c r="E233" s="265">
        <v>79</v>
      </c>
      <c r="F233" s="103">
        <v>3288.9</v>
      </c>
      <c r="G233" s="104">
        <v>1</v>
      </c>
      <c r="H233" s="100">
        <f t="shared" si="25"/>
        <v>3288.9</v>
      </c>
      <c r="I233" s="264">
        <f t="shared" si="26"/>
        <v>0.18479000000000001</v>
      </c>
      <c r="J233" s="150">
        <v>607.76</v>
      </c>
    </row>
    <row r="234" spans="1:10" s="4" customFormat="1" ht="26.25" customHeight="1">
      <c r="A234" s="155" t="s">
        <v>52</v>
      </c>
      <c r="B234" s="5"/>
      <c r="C234" s="5"/>
      <c r="D234" s="5"/>
      <c r="E234" s="265">
        <v>55</v>
      </c>
      <c r="F234" s="103">
        <v>3288.9</v>
      </c>
      <c r="G234" s="104">
        <v>1</v>
      </c>
      <c r="H234" s="100">
        <f t="shared" si="25"/>
        <v>3288.9</v>
      </c>
      <c r="I234" s="264">
        <f t="shared" si="26"/>
        <v>0.20194000000000001</v>
      </c>
      <c r="J234" s="150">
        <v>664.16</v>
      </c>
    </row>
    <row r="235" spans="1:10" s="4" customFormat="1" ht="26.25" customHeight="1">
      <c r="A235" s="155" t="s">
        <v>53</v>
      </c>
      <c r="B235" s="5"/>
      <c r="C235" s="5"/>
      <c r="D235" s="5"/>
      <c r="E235" s="265">
        <v>83</v>
      </c>
      <c r="F235" s="103">
        <v>3288.9</v>
      </c>
      <c r="G235" s="104">
        <v>1</v>
      </c>
      <c r="H235" s="100">
        <f t="shared" si="25"/>
        <v>3288.9</v>
      </c>
      <c r="I235" s="264">
        <f t="shared" si="26"/>
        <v>0.20038</v>
      </c>
      <c r="J235" s="150">
        <v>659.02</v>
      </c>
    </row>
    <row r="236" spans="1:10" s="4" customFormat="1" ht="26.25" customHeight="1">
      <c r="A236" s="155" t="s">
        <v>54</v>
      </c>
      <c r="B236" s="5"/>
      <c r="C236" s="5"/>
      <c r="D236" s="5"/>
      <c r="E236" s="265">
        <v>55</v>
      </c>
      <c r="F236" s="103">
        <v>3288.9</v>
      </c>
      <c r="G236" s="104">
        <v>1</v>
      </c>
      <c r="H236" s="100">
        <f t="shared" si="25"/>
        <v>3288.9</v>
      </c>
      <c r="I236" s="264">
        <f t="shared" si="26"/>
        <v>0.18479000000000001</v>
      </c>
      <c r="J236" s="150">
        <v>607.75</v>
      </c>
    </row>
    <row r="237" spans="1:10" s="4" customFormat="1" ht="26.25" customHeight="1">
      <c r="A237" s="155" t="s">
        <v>55</v>
      </c>
      <c r="B237" s="5"/>
      <c r="C237" s="5"/>
      <c r="D237" s="5"/>
      <c r="E237" s="265">
        <v>45</v>
      </c>
      <c r="F237" s="103">
        <v>3288.9</v>
      </c>
      <c r="G237" s="104">
        <v>1</v>
      </c>
      <c r="H237" s="100">
        <f t="shared" si="25"/>
        <v>3288.9</v>
      </c>
      <c r="I237" s="264">
        <f t="shared" si="26"/>
        <v>0.18673999999999999</v>
      </c>
      <c r="J237" s="150">
        <v>614.17999999999995</v>
      </c>
    </row>
    <row r="238" spans="1:10" s="4" customFormat="1" ht="27.75" customHeight="1">
      <c r="A238" s="155" t="s">
        <v>58</v>
      </c>
      <c r="B238" s="5"/>
      <c r="C238" s="5"/>
      <c r="D238" s="5"/>
      <c r="E238" s="265">
        <v>111</v>
      </c>
      <c r="F238" s="103">
        <v>3288.9</v>
      </c>
      <c r="G238" s="104">
        <v>1</v>
      </c>
      <c r="H238" s="100">
        <f t="shared" si="25"/>
        <v>3288.9</v>
      </c>
      <c r="I238" s="264">
        <f t="shared" si="26"/>
        <v>0.19538</v>
      </c>
      <c r="J238" s="150">
        <v>642.59</v>
      </c>
    </row>
    <row r="239" spans="1:10" s="4" customFormat="1" ht="27.75" customHeight="1">
      <c r="A239" s="155" t="s">
        <v>45</v>
      </c>
      <c r="B239" s="5"/>
      <c r="C239" s="5"/>
      <c r="D239" s="5"/>
      <c r="E239" s="265">
        <v>66</v>
      </c>
      <c r="F239" s="103">
        <v>3288.9</v>
      </c>
      <c r="G239" s="104">
        <v>1</v>
      </c>
      <c r="H239" s="100">
        <f t="shared" si="25"/>
        <v>3288.9</v>
      </c>
      <c r="I239" s="264">
        <f t="shared" ref="I239" si="27">ROUND(J239/H239,5)</f>
        <v>0.18936</v>
      </c>
      <c r="J239" s="150">
        <v>622.77</v>
      </c>
    </row>
    <row r="240" spans="1:10" s="4" customFormat="1" ht="27.75" customHeight="1">
      <c r="A240" s="155" t="s">
        <v>59</v>
      </c>
      <c r="B240" s="5"/>
      <c r="C240" s="5"/>
      <c r="D240" s="5"/>
      <c r="E240" s="265">
        <v>50</v>
      </c>
      <c r="F240" s="103">
        <v>3288.9</v>
      </c>
      <c r="G240" s="104">
        <v>1</v>
      </c>
      <c r="H240" s="100">
        <f t="shared" si="25"/>
        <v>3288.9</v>
      </c>
      <c r="I240" s="264">
        <f t="shared" si="26"/>
        <v>0.18479999999999999</v>
      </c>
      <c r="J240" s="150">
        <v>607.78</v>
      </c>
    </row>
    <row r="241" spans="1:10" s="4" customFormat="1" ht="27.75" customHeight="1">
      <c r="A241" s="155" t="s">
        <v>72</v>
      </c>
      <c r="B241" s="5"/>
      <c r="C241" s="5"/>
      <c r="D241" s="5"/>
      <c r="E241" s="265">
        <v>74</v>
      </c>
      <c r="F241" s="103">
        <v>3288.9</v>
      </c>
      <c r="G241" s="104">
        <v>1</v>
      </c>
      <c r="H241" s="100">
        <f t="shared" si="25"/>
        <v>3288.9</v>
      </c>
      <c r="I241" s="264">
        <f t="shared" si="26"/>
        <v>0.18479000000000001</v>
      </c>
      <c r="J241" s="150">
        <v>607.77</v>
      </c>
    </row>
    <row r="242" spans="1:10" s="4" customFormat="1" ht="27.75" customHeight="1">
      <c r="A242" s="155" t="s">
        <v>60</v>
      </c>
      <c r="B242" s="5"/>
      <c r="C242" s="5"/>
      <c r="D242" s="5"/>
      <c r="E242" s="265">
        <v>45</v>
      </c>
      <c r="F242" s="103">
        <v>3288.9</v>
      </c>
      <c r="G242" s="104">
        <v>1</v>
      </c>
      <c r="H242" s="100">
        <f t="shared" si="25"/>
        <v>3288.9</v>
      </c>
      <c r="I242" s="264">
        <f t="shared" si="26"/>
        <v>0.18479000000000001</v>
      </c>
      <c r="J242" s="150">
        <v>607.76</v>
      </c>
    </row>
    <row r="243" spans="1:10" s="4" customFormat="1" ht="27.75" customHeight="1">
      <c r="A243" s="155" t="s">
        <v>61</v>
      </c>
      <c r="B243" s="5"/>
      <c r="C243" s="5"/>
      <c r="D243" s="5"/>
      <c r="E243" s="265">
        <v>39</v>
      </c>
      <c r="F243" s="103">
        <v>3288.9</v>
      </c>
      <c r="G243" s="104">
        <v>1</v>
      </c>
      <c r="H243" s="100">
        <f t="shared" si="25"/>
        <v>3288.9</v>
      </c>
      <c r="I243" s="264">
        <f t="shared" si="26"/>
        <v>0.18479000000000001</v>
      </c>
      <c r="J243" s="150">
        <v>607.77</v>
      </c>
    </row>
    <row r="244" spans="1:10" s="4" customFormat="1" ht="27.75" customHeight="1">
      <c r="A244" s="155" t="s">
        <v>62</v>
      </c>
      <c r="B244" s="5"/>
      <c r="C244" s="5"/>
      <c r="D244" s="5"/>
      <c r="E244" s="265">
        <v>46</v>
      </c>
      <c r="F244" s="103">
        <v>3288.9</v>
      </c>
      <c r="G244" s="104">
        <v>1</v>
      </c>
      <c r="H244" s="100">
        <f t="shared" si="25"/>
        <v>3288.9</v>
      </c>
      <c r="I244" s="264">
        <f t="shared" si="26"/>
        <v>0.18759000000000001</v>
      </c>
      <c r="J244" s="150">
        <v>616.95000000000005</v>
      </c>
    </row>
    <row r="245" spans="1:10" s="4" customFormat="1" ht="30.75" customHeight="1">
      <c r="A245" s="155" t="s">
        <v>64</v>
      </c>
      <c r="B245" s="5"/>
      <c r="C245" s="5"/>
      <c r="D245" s="5"/>
      <c r="E245" s="265">
        <v>36</v>
      </c>
      <c r="F245" s="103">
        <v>3288.9</v>
      </c>
      <c r="G245" s="104">
        <v>1</v>
      </c>
      <c r="H245" s="100">
        <f t="shared" si="25"/>
        <v>3288.9</v>
      </c>
      <c r="I245" s="264">
        <f t="shared" si="26"/>
        <v>0.20116000000000001</v>
      </c>
      <c r="J245" s="150">
        <v>661.61</v>
      </c>
    </row>
    <row r="246" spans="1:10" s="3" customFormat="1" ht="52.5" customHeight="1">
      <c r="A246" s="8" t="s">
        <v>87</v>
      </c>
      <c r="B246" s="94"/>
      <c r="C246" s="74" t="s">
        <v>19</v>
      </c>
      <c r="D246" s="74" t="s">
        <v>252</v>
      </c>
      <c r="E246" s="261"/>
      <c r="F246" s="102"/>
      <c r="G246" s="99"/>
      <c r="H246" s="102"/>
      <c r="I246" s="262"/>
      <c r="J246" s="148"/>
    </row>
    <row r="247" spans="1:10" s="4" customFormat="1" ht="25.5">
      <c r="A247" s="72" t="s">
        <v>36</v>
      </c>
      <c r="B247" s="7"/>
      <c r="C247" s="5"/>
      <c r="D247" s="5"/>
      <c r="E247" s="265">
        <v>215</v>
      </c>
      <c r="F247" s="103">
        <v>3288.9</v>
      </c>
      <c r="G247" s="104">
        <v>1</v>
      </c>
      <c r="H247" s="100">
        <f t="shared" ref="H247:H266" si="28">F247*G247</f>
        <v>3288.9</v>
      </c>
      <c r="I247" s="264">
        <f t="shared" ref="I247:I266" si="29">ROUND(J247/H247,5)</f>
        <v>0.20372000000000001</v>
      </c>
      <c r="J247" s="150">
        <v>670.03</v>
      </c>
    </row>
    <row r="248" spans="1:10" s="4" customFormat="1" ht="25.5">
      <c r="A248" s="72" t="s">
        <v>37</v>
      </c>
      <c r="B248" s="7"/>
      <c r="C248" s="5"/>
      <c r="D248" s="5"/>
      <c r="E248" s="265">
        <v>324</v>
      </c>
      <c r="F248" s="103">
        <v>3288.9</v>
      </c>
      <c r="G248" s="104">
        <v>1</v>
      </c>
      <c r="H248" s="100">
        <f t="shared" si="28"/>
        <v>3288.9</v>
      </c>
      <c r="I248" s="264">
        <f t="shared" si="29"/>
        <v>0.18024999999999999</v>
      </c>
      <c r="J248" s="150">
        <v>592.83000000000004</v>
      </c>
    </row>
    <row r="249" spans="1:10" s="4" customFormat="1" ht="28.5" customHeight="1">
      <c r="A249" s="155" t="s">
        <v>70</v>
      </c>
      <c r="B249" s="7"/>
      <c r="C249" s="5"/>
      <c r="D249" s="5"/>
      <c r="E249" s="265">
        <v>7900</v>
      </c>
      <c r="F249" s="103">
        <v>3288.9</v>
      </c>
      <c r="G249" s="104">
        <v>1</v>
      </c>
      <c r="H249" s="100">
        <f t="shared" si="28"/>
        <v>3288.9</v>
      </c>
      <c r="I249" s="264">
        <f t="shared" si="29"/>
        <v>0.83401000000000003</v>
      </c>
      <c r="J249" s="150">
        <v>2742.97</v>
      </c>
    </row>
    <row r="250" spans="1:10" s="4" customFormat="1" ht="28.5" customHeight="1">
      <c r="A250" s="155" t="s">
        <v>43</v>
      </c>
      <c r="B250" s="7"/>
      <c r="C250" s="5"/>
      <c r="D250" s="5"/>
      <c r="E250" s="265">
        <v>108</v>
      </c>
      <c r="F250" s="103">
        <v>3288.9</v>
      </c>
      <c r="G250" s="104">
        <v>1</v>
      </c>
      <c r="H250" s="100">
        <f t="shared" si="28"/>
        <v>3288.9</v>
      </c>
      <c r="I250" s="264">
        <f t="shared" si="29"/>
        <v>0.18479000000000001</v>
      </c>
      <c r="J250" s="150">
        <v>607.77</v>
      </c>
    </row>
    <row r="251" spans="1:10" s="4" customFormat="1" ht="28.5" customHeight="1">
      <c r="A251" s="155" t="s">
        <v>44</v>
      </c>
      <c r="B251" s="7"/>
      <c r="C251" s="5"/>
      <c r="D251" s="5"/>
      <c r="E251" s="265">
        <v>10</v>
      </c>
      <c r="F251" s="103">
        <v>3288.9</v>
      </c>
      <c r="G251" s="104">
        <v>1</v>
      </c>
      <c r="H251" s="100">
        <f t="shared" si="28"/>
        <v>3288.9</v>
      </c>
      <c r="I251" s="264">
        <f t="shared" si="29"/>
        <v>0.21065999999999999</v>
      </c>
      <c r="J251" s="150">
        <v>692.85</v>
      </c>
    </row>
    <row r="252" spans="1:10" s="4" customFormat="1" ht="28.5" customHeight="1">
      <c r="A252" s="155" t="s">
        <v>45</v>
      </c>
      <c r="B252" s="7"/>
      <c r="C252" s="5"/>
      <c r="D252" s="5"/>
      <c r="E252" s="265">
        <v>54</v>
      </c>
      <c r="F252" s="103">
        <v>3288.9</v>
      </c>
      <c r="G252" s="104">
        <v>1</v>
      </c>
      <c r="H252" s="100">
        <f t="shared" si="28"/>
        <v>3288.9</v>
      </c>
      <c r="I252" s="264">
        <f t="shared" si="29"/>
        <v>0.18936</v>
      </c>
      <c r="J252" s="150">
        <v>622.77</v>
      </c>
    </row>
    <row r="253" spans="1:10" s="4" customFormat="1" ht="28.5" customHeight="1">
      <c r="A253" s="155" t="s">
        <v>46</v>
      </c>
      <c r="B253" s="7"/>
      <c r="C253" s="5"/>
      <c r="D253" s="5"/>
      <c r="E253" s="265">
        <v>36</v>
      </c>
      <c r="F253" s="103">
        <v>3288.9</v>
      </c>
      <c r="G253" s="104">
        <v>1</v>
      </c>
      <c r="H253" s="100">
        <f t="shared" si="28"/>
        <v>3288.9</v>
      </c>
      <c r="I253" s="264">
        <f t="shared" si="29"/>
        <v>0.18479000000000001</v>
      </c>
      <c r="J253" s="150">
        <v>607.77</v>
      </c>
    </row>
    <row r="254" spans="1:10" s="4" customFormat="1" ht="28.5" customHeight="1">
      <c r="A254" s="155" t="s">
        <v>47</v>
      </c>
      <c r="B254" s="7"/>
      <c r="C254" s="5"/>
      <c r="D254" s="5"/>
      <c r="E254" s="265">
        <v>60</v>
      </c>
      <c r="F254" s="103">
        <v>3288.9</v>
      </c>
      <c r="G254" s="104">
        <v>1</v>
      </c>
      <c r="H254" s="100">
        <f t="shared" si="28"/>
        <v>3288.9</v>
      </c>
      <c r="I254" s="264">
        <f t="shared" si="29"/>
        <v>0.18892999999999999</v>
      </c>
      <c r="J254" s="150">
        <v>621.36</v>
      </c>
    </row>
    <row r="255" spans="1:10" s="4" customFormat="1" ht="27.75" customHeight="1">
      <c r="A255" s="155" t="s">
        <v>48</v>
      </c>
      <c r="B255" s="7"/>
      <c r="C255" s="5"/>
      <c r="D255" s="5"/>
      <c r="E255" s="265">
        <v>64</v>
      </c>
      <c r="F255" s="103">
        <v>3288.9</v>
      </c>
      <c r="G255" s="104">
        <v>1</v>
      </c>
      <c r="H255" s="100">
        <f t="shared" si="28"/>
        <v>3288.9</v>
      </c>
      <c r="I255" s="264">
        <f t="shared" si="29"/>
        <v>0.18479000000000001</v>
      </c>
      <c r="J255" s="150">
        <v>607.76</v>
      </c>
    </row>
    <row r="256" spans="1:10" s="4" customFormat="1" ht="27.75" customHeight="1">
      <c r="A256" s="155" t="s">
        <v>52</v>
      </c>
      <c r="B256" s="7"/>
      <c r="C256" s="5"/>
      <c r="D256" s="5"/>
      <c r="E256" s="265">
        <v>45</v>
      </c>
      <c r="F256" s="103">
        <v>3288.9</v>
      </c>
      <c r="G256" s="104">
        <v>1</v>
      </c>
      <c r="H256" s="100">
        <f t="shared" si="28"/>
        <v>3288.9</v>
      </c>
      <c r="I256" s="264">
        <f t="shared" si="29"/>
        <v>0.20194000000000001</v>
      </c>
      <c r="J256" s="150">
        <v>664.17</v>
      </c>
    </row>
    <row r="257" spans="1:10" s="4" customFormat="1" ht="27.75" customHeight="1">
      <c r="A257" s="155" t="s">
        <v>53</v>
      </c>
      <c r="B257" s="7"/>
      <c r="C257" s="5"/>
      <c r="D257" s="5"/>
      <c r="E257" s="265">
        <v>12</v>
      </c>
      <c r="F257" s="103">
        <v>3288.9</v>
      </c>
      <c r="G257" s="104">
        <v>1</v>
      </c>
      <c r="H257" s="100">
        <f t="shared" si="28"/>
        <v>3288.9</v>
      </c>
      <c r="I257" s="264">
        <f t="shared" si="29"/>
        <v>0.20038</v>
      </c>
      <c r="J257" s="150">
        <v>659.03</v>
      </c>
    </row>
    <row r="258" spans="1:10" s="4" customFormat="1" ht="31.5" customHeight="1">
      <c r="A258" s="155" t="s">
        <v>54</v>
      </c>
      <c r="B258" s="7"/>
      <c r="C258" s="5"/>
      <c r="D258" s="5"/>
      <c r="E258" s="265">
        <v>42</v>
      </c>
      <c r="F258" s="103">
        <v>3288.9</v>
      </c>
      <c r="G258" s="104">
        <v>1</v>
      </c>
      <c r="H258" s="100">
        <f t="shared" si="28"/>
        <v>3288.9</v>
      </c>
      <c r="I258" s="264">
        <f t="shared" si="29"/>
        <v>0.18479000000000001</v>
      </c>
      <c r="J258" s="150">
        <v>607.76</v>
      </c>
    </row>
    <row r="259" spans="1:10" s="4" customFormat="1" ht="30" customHeight="1">
      <c r="A259" s="155" t="s">
        <v>55</v>
      </c>
      <c r="B259" s="7"/>
      <c r="C259" s="5"/>
      <c r="D259" s="5"/>
      <c r="E259" s="265">
        <v>32</v>
      </c>
      <c r="F259" s="103">
        <v>3288.9</v>
      </c>
      <c r="G259" s="104">
        <v>1</v>
      </c>
      <c r="H259" s="100">
        <f t="shared" si="28"/>
        <v>3288.9</v>
      </c>
      <c r="I259" s="264">
        <f t="shared" si="29"/>
        <v>0.18675</v>
      </c>
      <c r="J259" s="150">
        <v>614.19000000000005</v>
      </c>
    </row>
    <row r="260" spans="1:10" s="4" customFormat="1" ht="25.5">
      <c r="A260" s="155" t="s">
        <v>58</v>
      </c>
      <c r="B260" s="7"/>
      <c r="C260" s="5"/>
      <c r="D260" s="5"/>
      <c r="E260" s="265">
        <v>90</v>
      </c>
      <c r="F260" s="103">
        <v>3288.9</v>
      </c>
      <c r="G260" s="104">
        <v>1</v>
      </c>
      <c r="H260" s="100">
        <f t="shared" si="28"/>
        <v>3288.9</v>
      </c>
      <c r="I260" s="264">
        <f t="shared" si="29"/>
        <v>0.19538</v>
      </c>
      <c r="J260" s="150">
        <v>642.59</v>
      </c>
    </row>
    <row r="261" spans="1:10" s="4" customFormat="1" ht="27" customHeight="1">
      <c r="A261" s="155" t="s">
        <v>59</v>
      </c>
      <c r="B261" s="7"/>
      <c r="C261" s="5"/>
      <c r="D261" s="5"/>
      <c r="E261" s="265">
        <v>0</v>
      </c>
      <c r="F261" s="103">
        <v>3288.9</v>
      </c>
      <c r="G261" s="104">
        <v>1</v>
      </c>
      <c r="H261" s="100">
        <f t="shared" si="28"/>
        <v>3288.9</v>
      </c>
      <c r="I261" s="264">
        <f t="shared" si="29"/>
        <v>0</v>
      </c>
      <c r="J261" s="150">
        <v>0</v>
      </c>
    </row>
    <row r="262" spans="1:10" s="4" customFormat="1" ht="30.75" customHeight="1">
      <c r="A262" s="155" t="s">
        <v>72</v>
      </c>
      <c r="B262" s="7"/>
      <c r="C262" s="5"/>
      <c r="D262" s="5"/>
      <c r="E262" s="265">
        <v>0</v>
      </c>
      <c r="F262" s="103">
        <v>3288.9</v>
      </c>
      <c r="G262" s="104">
        <v>1</v>
      </c>
      <c r="H262" s="100">
        <f t="shared" si="28"/>
        <v>3288.9</v>
      </c>
      <c r="I262" s="264">
        <f t="shared" si="29"/>
        <v>0</v>
      </c>
      <c r="J262" s="150">
        <v>0</v>
      </c>
    </row>
    <row r="263" spans="1:10" s="4" customFormat="1" ht="29.25" customHeight="1">
      <c r="A263" s="155" t="s">
        <v>60</v>
      </c>
      <c r="B263" s="7"/>
      <c r="C263" s="5"/>
      <c r="D263" s="5"/>
      <c r="E263" s="265">
        <v>3</v>
      </c>
      <c r="F263" s="103">
        <v>3288.9</v>
      </c>
      <c r="G263" s="104">
        <v>1</v>
      </c>
      <c r="H263" s="100">
        <f t="shared" si="28"/>
        <v>3288.9</v>
      </c>
      <c r="I263" s="264">
        <f t="shared" si="29"/>
        <v>0.18479000000000001</v>
      </c>
      <c r="J263" s="150">
        <v>607.76</v>
      </c>
    </row>
    <row r="264" spans="1:10" s="4" customFormat="1" ht="32.25" customHeight="1">
      <c r="A264" s="155" t="s">
        <v>61</v>
      </c>
      <c r="B264" s="7"/>
      <c r="C264" s="5"/>
      <c r="D264" s="5"/>
      <c r="E264" s="265">
        <v>10</v>
      </c>
      <c r="F264" s="103">
        <v>3288.9</v>
      </c>
      <c r="G264" s="104">
        <v>1</v>
      </c>
      <c r="H264" s="100">
        <f t="shared" si="28"/>
        <v>3288.9</v>
      </c>
      <c r="I264" s="264">
        <f t="shared" si="29"/>
        <v>0.18479000000000001</v>
      </c>
      <c r="J264" s="150">
        <v>607.77</v>
      </c>
    </row>
    <row r="265" spans="1:10" s="4" customFormat="1" ht="31.5" customHeight="1">
      <c r="A265" s="155" t="s">
        <v>62</v>
      </c>
      <c r="B265" s="7"/>
      <c r="C265" s="5"/>
      <c r="D265" s="5"/>
      <c r="E265" s="265">
        <v>37</v>
      </c>
      <c r="F265" s="103">
        <v>3288.9</v>
      </c>
      <c r="G265" s="104">
        <v>1</v>
      </c>
      <c r="H265" s="100">
        <f t="shared" si="28"/>
        <v>3288.9</v>
      </c>
      <c r="I265" s="264">
        <f t="shared" si="29"/>
        <v>0.18759000000000001</v>
      </c>
      <c r="J265" s="150">
        <v>616.95000000000005</v>
      </c>
    </row>
    <row r="266" spans="1:10" s="4" customFormat="1" ht="29.25" customHeight="1">
      <c r="A266" s="155" t="s">
        <v>64</v>
      </c>
      <c r="B266" s="7"/>
      <c r="C266" s="5"/>
      <c r="D266" s="5"/>
      <c r="E266" s="265">
        <v>29</v>
      </c>
      <c r="F266" s="103">
        <v>3288.9</v>
      </c>
      <c r="G266" s="104">
        <v>1</v>
      </c>
      <c r="H266" s="100">
        <f t="shared" si="28"/>
        <v>3288.9</v>
      </c>
      <c r="I266" s="264">
        <f t="shared" si="29"/>
        <v>0.20116000000000001</v>
      </c>
      <c r="J266" s="150">
        <v>661.61</v>
      </c>
    </row>
    <row r="267" spans="1:10" s="3" customFormat="1" ht="31.5" customHeight="1">
      <c r="A267" s="8" t="s">
        <v>163</v>
      </c>
      <c r="B267" s="94"/>
      <c r="C267" s="74" t="s">
        <v>115</v>
      </c>
      <c r="D267" s="74" t="s">
        <v>164</v>
      </c>
      <c r="E267" s="261"/>
      <c r="F267" s="102"/>
      <c r="G267" s="99"/>
      <c r="H267" s="102"/>
      <c r="I267" s="262"/>
      <c r="J267" s="148"/>
    </row>
    <row r="268" spans="1:10" s="4" customFormat="1" ht="32.25" customHeight="1">
      <c r="A268" s="155" t="s">
        <v>166</v>
      </c>
      <c r="B268" s="7"/>
      <c r="C268" s="5"/>
      <c r="D268" s="5"/>
      <c r="E268" s="265">
        <v>0</v>
      </c>
      <c r="F268" s="103">
        <v>0</v>
      </c>
      <c r="G268" s="104">
        <v>1</v>
      </c>
      <c r="H268" s="100">
        <f t="shared" ref="H268" si="30">F268*G268</f>
        <v>0</v>
      </c>
      <c r="I268" s="264">
        <v>0</v>
      </c>
      <c r="J268" s="150">
        <v>0</v>
      </c>
    </row>
    <row r="269" spans="1:10" s="3" customFormat="1" ht="32.25" customHeight="1">
      <c r="A269" s="8" t="s">
        <v>183</v>
      </c>
      <c r="B269" s="94"/>
      <c r="C269" s="74"/>
      <c r="D269" s="74"/>
      <c r="E269" s="261"/>
      <c r="F269" s="108"/>
      <c r="G269" s="109"/>
      <c r="H269" s="108"/>
      <c r="I269" s="270"/>
      <c r="J269" s="151"/>
    </row>
    <row r="270" spans="1:10" s="4" customFormat="1" ht="38.25" customHeight="1">
      <c r="A270" s="221" t="s">
        <v>213</v>
      </c>
      <c r="B270" s="7"/>
      <c r="C270" s="5"/>
      <c r="D270" s="5" t="s">
        <v>253</v>
      </c>
      <c r="E270" s="265">
        <v>200</v>
      </c>
      <c r="F270" s="103">
        <v>19241.78</v>
      </c>
      <c r="G270" s="104">
        <v>1</v>
      </c>
      <c r="H270" s="100">
        <f t="shared" ref="H270:H271" si="31">F270*G270</f>
        <v>19241.78</v>
      </c>
      <c r="I270" s="264">
        <f>ROUND(J270/H270,5)</f>
        <v>1</v>
      </c>
      <c r="J270" s="150">
        <v>19241.78</v>
      </c>
    </row>
    <row r="271" spans="1:10" s="4" customFormat="1" ht="42.75" customHeight="1">
      <c r="A271" s="222"/>
      <c r="B271" s="7"/>
      <c r="C271" s="5"/>
      <c r="D271" s="5" t="s">
        <v>254</v>
      </c>
      <c r="E271" s="265">
        <v>3500</v>
      </c>
      <c r="F271" s="103">
        <v>1099.53</v>
      </c>
      <c r="G271" s="104">
        <v>1</v>
      </c>
      <c r="H271" s="100">
        <f t="shared" si="31"/>
        <v>1099.53</v>
      </c>
      <c r="I271" s="264">
        <f>ROUND(J271/H271,5)</f>
        <v>1</v>
      </c>
      <c r="J271" s="150">
        <v>1099.53</v>
      </c>
    </row>
    <row r="272" spans="1:10" s="3" customFormat="1" ht="108.75" customHeight="1">
      <c r="A272" s="89" t="s">
        <v>185</v>
      </c>
      <c r="B272" s="74" t="s">
        <v>326</v>
      </c>
      <c r="C272" s="74" t="s">
        <v>257</v>
      </c>
      <c r="D272" s="74" t="s">
        <v>255</v>
      </c>
      <c r="E272" s="261"/>
      <c r="F272" s="102"/>
      <c r="G272" s="99"/>
      <c r="H272" s="102"/>
      <c r="I272" s="262"/>
      <c r="J272" s="148"/>
    </row>
    <row r="273" spans="1:10" s="4" customFormat="1" ht="24.75" customHeight="1">
      <c r="A273" s="156" t="s">
        <v>215</v>
      </c>
      <c r="B273" s="7"/>
      <c r="C273" s="5"/>
      <c r="D273" s="5"/>
      <c r="E273" s="265">
        <v>96</v>
      </c>
      <c r="F273" s="103">
        <v>119917.75</v>
      </c>
      <c r="G273" s="104">
        <v>1</v>
      </c>
      <c r="H273" s="100">
        <f t="shared" ref="H273" si="32">F273*G273</f>
        <v>119917.75</v>
      </c>
      <c r="I273" s="264">
        <f>ROUND(J273/H273,5)</f>
        <v>0.86072000000000004</v>
      </c>
      <c r="J273" s="150">
        <v>103215.1</v>
      </c>
    </row>
    <row r="274" spans="1:10" ht="110.25" customHeight="1">
      <c r="A274" s="89" t="s">
        <v>185</v>
      </c>
      <c r="B274" s="74" t="s">
        <v>189</v>
      </c>
      <c r="C274" s="74" t="s">
        <v>256</v>
      </c>
      <c r="D274" s="74" t="s">
        <v>255</v>
      </c>
      <c r="E274" s="261"/>
      <c r="F274" s="102"/>
      <c r="G274" s="99"/>
      <c r="H274" s="102"/>
      <c r="I274" s="262"/>
      <c r="J274" s="148"/>
    </row>
    <row r="275" spans="1:10" s="4" customFormat="1" ht="24.75" customHeight="1">
      <c r="A275" s="156" t="s">
        <v>215</v>
      </c>
      <c r="B275" s="7"/>
      <c r="C275" s="5"/>
      <c r="D275" s="5"/>
      <c r="E275" s="265">
        <v>250</v>
      </c>
      <c r="F275" s="103">
        <v>123657.24</v>
      </c>
      <c r="G275" s="104">
        <v>1</v>
      </c>
      <c r="H275" s="100">
        <f t="shared" ref="H275" si="33">F275*G275</f>
        <v>123657.24</v>
      </c>
      <c r="I275" s="264">
        <f>ROUND(J275/H275,5)</f>
        <v>0.79634000000000005</v>
      </c>
      <c r="J275" s="150">
        <v>98473.65</v>
      </c>
    </row>
    <row r="276" spans="1:10" ht="93" customHeight="1">
      <c r="A276" s="89" t="s">
        <v>185</v>
      </c>
      <c r="B276" s="74" t="s">
        <v>327</v>
      </c>
      <c r="C276" s="74" t="s">
        <v>257</v>
      </c>
      <c r="D276" s="74" t="s">
        <v>255</v>
      </c>
      <c r="E276" s="261"/>
      <c r="F276" s="102"/>
      <c r="G276" s="99"/>
      <c r="H276" s="102"/>
      <c r="I276" s="262"/>
      <c r="J276" s="148"/>
    </row>
    <row r="277" spans="1:10" s="4" customFormat="1" ht="32.25" customHeight="1">
      <c r="A277" s="156" t="s">
        <v>215</v>
      </c>
      <c r="B277" s="7"/>
      <c r="C277" s="5"/>
      <c r="D277" s="5"/>
      <c r="E277" s="265">
        <v>813</v>
      </c>
      <c r="F277" s="267">
        <v>70401.66</v>
      </c>
      <c r="G277" s="104">
        <v>1</v>
      </c>
      <c r="H277" s="100">
        <f t="shared" ref="H277" si="34">F277*G277</f>
        <v>70401.66</v>
      </c>
      <c r="I277" s="264">
        <f>ROUND(J277/H277,5)</f>
        <v>0.80476999999999999</v>
      </c>
      <c r="J277" s="150">
        <v>56657.19</v>
      </c>
    </row>
    <row r="278" spans="1:10" s="3" customFormat="1" ht="94.5" customHeight="1">
      <c r="A278" s="89" t="s">
        <v>185</v>
      </c>
      <c r="B278" s="74" t="s">
        <v>325</v>
      </c>
      <c r="C278" s="74" t="s">
        <v>258</v>
      </c>
      <c r="D278" s="74" t="s">
        <v>255</v>
      </c>
      <c r="E278" s="261"/>
      <c r="F278" s="102"/>
      <c r="G278" s="99"/>
      <c r="H278" s="102"/>
      <c r="I278" s="262"/>
      <c r="J278" s="148"/>
    </row>
    <row r="279" spans="1:10" s="4" customFormat="1" ht="31.5" customHeight="1">
      <c r="A279" s="156" t="s">
        <v>214</v>
      </c>
      <c r="B279" s="11"/>
      <c r="C279" s="5"/>
      <c r="D279" s="5"/>
      <c r="E279" s="265">
        <v>25</v>
      </c>
      <c r="F279" s="103">
        <v>57953.62</v>
      </c>
      <c r="G279" s="104">
        <v>1</v>
      </c>
      <c r="H279" s="100">
        <f t="shared" ref="H279" si="35">F279*G279</f>
        <v>57953.62</v>
      </c>
      <c r="I279" s="264">
        <f>ROUND(J279/H279,5)</f>
        <v>0.92634000000000005</v>
      </c>
      <c r="J279" s="150">
        <v>53684.85</v>
      </c>
    </row>
    <row r="280" spans="1:10" s="3" customFormat="1" ht="90.75" customHeight="1">
      <c r="A280" s="89" t="s">
        <v>185</v>
      </c>
      <c r="B280" s="271" t="s">
        <v>193</v>
      </c>
      <c r="C280" s="74" t="s">
        <v>257</v>
      </c>
      <c r="D280" s="74" t="s">
        <v>200</v>
      </c>
      <c r="E280" s="261"/>
      <c r="F280" s="102"/>
      <c r="G280" s="99"/>
      <c r="H280" s="102"/>
      <c r="I280" s="262"/>
      <c r="J280" s="148"/>
    </row>
    <row r="281" spans="1:10" ht="24.75" customHeight="1">
      <c r="A281" s="156" t="s">
        <v>214</v>
      </c>
      <c r="B281" s="7"/>
      <c r="C281" s="5"/>
      <c r="D281" s="5"/>
      <c r="E281" s="265">
        <v>63</v>
      </c>
      <c r="F281" s="103">
        <v>109221.31</v>
      </c>
      <c r="G281" s="104">
        <v>1</v>
      </c>
      <c r="H281" s="100">
        <f t="shared" ref="H281" si="36">F281*G281</f>
        <v>109221.31</v>
      </c>
      <c r="I281" s="264">
        <f>ROUND(J281/H281,5)</f>
        <v>0.65349000000000002</v>
      </c>
      <c r="J281" s="152">
        <v>71375.520000000004</v>
      </c>
    </row>
    <row r="282" spans="1:10" s="3" customFormat="1" ht="84.75" customHeight="1">
      <c r="A282" s="89" t="s">
        <v>195</v>
      </c>
      <c r="B282" s="87" t="s">
        <v>196</v>
      </c>
      <c r="C282" s="74" t="s">
        <v>259</v>
      </c>
      <c r="D282" s="74" t="s">
        <v>260</v>
      </c>
      <c r="E282" s="261"/>
      <c r="F282" s="102"/>
      <c r="G282" s="99"/>
      <c r="H282" s="102"/>
      <c r="I282" s="262"/>
      <c r="J282" s="148"/>
    </row>
    <row r="283" spans="1:10" s="4" customFormat="1" ht="30" customHeight="1">
      <c r="A283" s="156" t="s">
        <v>214</v>
      </c>
      <c r="B283" s="7"/>
      <c r="C283" s="5"/>
      <c r="D283" s="5"/>
      <c r="E283" s="265">
        <v>177660</v>
      </c>
      <c r="F283" s="103">
        <v>34.97</v>
      </c>
      <c r="G283" s="104">
        <v>1</v>
      </c>
      <c r="H283" s="100">
        <f t="shared" ref="H283" si="37">F283*G283</f>
        <v>34.97</v>
      </c>
      <c r="I283" s="264">
        <f>ROUND(J283/H283,5)</f>
        <v>0.88475999999999999</v>
      </c>
      <c r="J283" s="150">
        <v>30.94</v>
      </c>
    </row>
    <row r="284" spans="1:10" ht="80.25" customHeight="1">
      <c r="A284" s="8" t="s">
        <v>199</v>
      </c>
      <c r="B284" s="88" t="s">
        <v>210</v>
      </c>
      <c r="C284" s="88"/>
      <c r="D284" s="82" t="s">
        <v>255</v>
      </c>
      <c r="E284" s="261"/>
      <c r="F284" s="102"/>
      <c r="G284" s="99"/>
      <c r="H284" s="102"/>
      <c r="I284" s="262"/>
      <c r="J284" s="148"/>
    </row>
    <row r="285" spans="1:10" s="4" customFormat="1" ht="27.75" customHeight="1">
      <c r="A285" s="156" t="s">
        <v>214</v>
      </c>
      <c r="B285" s="7"/>
      <c r="C285" s="5"/>
      <c r="D285" s="5"/>
      <c r="E285" s="265">
        <v>320</v>
      </c>
      <c r="F285" s="103">
        <v>25705.37</v>
      </c>
      <c r="G285" s="104">
        <v>1</v>
      </c>
      <c r="H285" s="100">
        <v>25705.37</v>
      </c>
      <c r="I285" s="264">
        <f>ROUND(J285/H285,5)</f>
        <v>0.66905000000000003</v>
      </c>
      <c r="J285" s="150">
        <v>17198.27</v>
      </c>
    </row>
    <row r="286" spans="1:10" ht="38.25" customHeight="1">
      <c r="A286" s="8" t="s">
        <v>20</v>
      </c>
      <c r="B286" s="94"/>
      <c r="C286" s="88"/>
      <c r="D286" s="74" t="s">
        <v>261</v>
      </c>
      <c r="E286" s="261"/>
      <c r="F286" s="108"/>
      <c r="G286" s="109"/>
      <c r="H286" s="108"/>
      <c r="I286" s="270"/>
      <c r="J286" s="151"/>
    </row>
    <row r="287" spans="1:10" s="4" customFormat="1" ht="35.25" customHeight="1">
      <c r="A287" s="155" t="s">
        <v>41</v>
      </c>
      <c r="B287" s="7"/>
      <c r="C287" s="95"/>
      <c r="D287" s="7"/>
      <c r="E287" s="268">
        <v>1000</v>
      </c>
      <c r="F287" s="103">
        <f>'Приложение 1 Базовый (2)'!G66</f>
        <v>8869.86</v>
      </c>
      <c r="G287" s="104">
        <v>1</v>
      </c>
      <c r="H287" s="100">
        <f t="shared" ref="H287:H292" si="38">F287*G287</f>
        <v>8869.86</v>
      </c>
      <c r="I287" s="264">
        <f t="shared" ref="I287:I292" si="39">ROUND(J287/H287,5)</f>
        <v>0.77790000000000004</v>
      </c>
      <c r="J287" s="150">
        <v>6899.9</v>
      </c>
    </row>
    <row r="288" spans="1:10" s="4" customFormat="1" ht="31.5" customHeight="1">
      <c r="A288" s="155" t="s">
        <v>73</v>
      </c>
      <c r="B288" s="7"/>
      <c r="C288" s="95"/>
      <c r="D288" s="7"/>
      <c r="E288" s="268">
        <v>150</v>
      </c>
      <c r="F288" s="103">
        <v>8869.86</v>
      </c>
      <c r="G288" s="104">
        <v>1</v>
      </c>
      <c r="H288" s="100">
        <f t="shared" si="38"/>
        <v>8869.86</v>
      </c>
      <c r="I288" s="264">
        <f t="shared" si="39"/>
        <v>0.49846000000000001</v>
      </c>
      <c r="J288" s="150">
        <v>4421.24</v>
      </c>
    </row>
    <row r="289" spans="1:10" s="4" customFormat="1" ht="30" customHeight="1">
      <c r="A289" s="155" t="s">
        <v>42</v>
      </c>
      <c r="B289" s="7"/>
      <c r="C289" s="95"/>
      <c r="D289" s="7"/>
      <c r="E289" s="268">
        <v>2400</v>
      </c>
      <c r="F289" s="103">
        <v>8869.86</v>
      </c>
      <c r="G289" s="104">
        <v>1</v>
      </c>
      <c r="H289" s="100">
        <f t="shared" si="38"/>
        <v>8869.86</v>
      </c>
      <c r="I289" s="264">
        <f t="shared" si="39"/>
        <v>0.43885000000000002</v>
      </c>
      <c r="J289" s="150">
        <v>3892.52</v>
      </c>
    </row>
    <row r="290" spans="1:10" s="4" customFormat="1" ht="31.5" customHeight="1">
      <c r="A290" s="155" t="s">
        <v>36</v>
      </c>
      <c r="B290" s="7"/>
      <c r="C290" s="95"/>
      <c r="D290" s="7"/>
      <c r="E290" s="268">
        <v>350</v>
      </c>
      <c r="F290" s="103">
        <v>8869.86</v>
      </c>
      <c r="G290" s="104">
        <v>1</v>
      </c>
      <c r="H290" s="100">
        <f t="shared" si="38"/>
        <v>8869.86</v>
      </c>
      <c r="I290" s="264">
        <f t="shared" si="39"/>
        <v>0.33382000000000001</v>
      </c>
      <c r="J290" s="150">
        <v>2960.96</v>
      </c>
    </row>
    <row r="291" spans="1:10" s="4" customFormat="1" ht="32.25" customHeight="1">
      <c r="A291" s="155" t="s">
        <v>37</v>
      </c>
      <c r="B291" s="7"/>
      <c r="C291" s="95"/>
      <c r="D291" s="7"/>
      <c r="E291" s="268">
        <v>250</v>
      </c>
      <c r="F291" s="103">
        <v>8869.86</v>
      </c>
      <c r="G291" s="104">
        <v>1</v>
      </c>
      <c r="H291" s="100">
        <f t="shared" si="38"/>
        <v>8869.86</v>
      </c>
      <c r="I291" s="264">
        <f t="shared" si="39"/>
        <v>0.56584999999999996</v>
      </c>
      <c r="J291" s="150">
        <v>5019.05</v>
      </c>
    </row>
    <row r="292" spans="1:10" s="4" customFormat="1" ht="34.5" customHeight="1">
      <c r="A292" s="155" t="s">
        <v>40</v>
      </c>
      <c r="B292" s="7"/>
      <c r="C292" s="95"/>
      <c r="D292" s="7"/>
      <c r="E292" s="268">
        <v>25</v>
      </c>
      <c r="F292" s="103">
        <v>8869.86</v>
      </c>
      <c r="G292" s="104">
        <v>1</v>
      </c>
      <c r="H292" s="100">
        <f t="shared" si="38"/>
        <v>8869.86</v>
      </c>
      <c r="I292" s="264">
        <f t="shared" si="39"/>
        <v>0.78061999999999998</v>
      </c>
      <c r="J292" s="150">
        <v>6923.98</v>
      </c>
    </row>
    <row r="293" spans="1:10" s="3" customFormat="1" ht="31.5" customHeight="1">
      <c r="A293" s="8" t="s">
        <v>21</v>
      </c>
      <c r="B293" s="94"/>
      <c r="C293" s="96"/>
      <c r="D293" s="74" t="s">
        <v>262</v>
      </c>
      <c r="E293" s="261"/>
      <c r="F293" s="108"/>
      <c r="G293" s="109"/>
      <c r="H293" s="108"/>
      <c r="I293" s="270"/>
      <c r="J293" s="151"/>
    </row>
    <row r="294" spans="1:10" s="4" customFormat="1" ht="30" customHeight="1">
      <c r="A294" s="155" t="s">
        <v>73</v>
      </c>
      <c r="B294" s="7"/>
      <c r="C294" s="95"/>
      <c r="D294" s="7"/>
      <c r="E294" s="268">
        <v>1500</v>
      </c>
      <c r="F294" s="103">
        <v>2620.86</v>
      </c>
      <c r="G294" s="104">
        <v>1</v>
      </c>
      <c r="H294" s="100">
        <f t="shared" ref="H294:H299" si="40">F294*G294</f>
        <v>2620.86</v>
      </c>
      <c r="I294" s="264">
        <f t="shared" ref="I294:I299" si="41">ROUND(J294/H294,5)</f>
        <v>0.90251999999999999</v>
      </c>
      <c r="J294" s="150">
        <v>2365.37</v>
      </c>
    </row>
    <row r="295" spans="1:10" s="4" customFormat="1" ht="32.25" customHeight="1">
      <c r="A295" s="155" t="s">
        <v>36</v>
      </c>
      <c r="B295" s="7"/>
      <c r="C295" s="95"/>
      <c r="D295" s="7"/>
      <c r="E295" s="268">
        <v>4540</v>
      </c>
      <c r="F295" s="103">
        <v>2620.86</v>
      </c>
      <c r="G295" s="104">
        <v>1</v>
      </c>
      <c r="H295" s="100">
        <f t="shared" si="40"/>
        <v>2620.86</v>
      </c>
      <c r="I295" s="264">
        <f t="shared" si="41"/>
        <v>0.23424</v>
      </c>
      <c r="J295" s="150">
        <v>613.91</v>
      </c>
    </row>
    <row r="296" spans="1:10" s="4" customFormat="1" ht="33" customHeight="1">
      <c r="A296" s="155" t="s">
        <v>37</v>
      </c>
      <c r="B296" s="7"/>
      <c r="C296" s="95"/>
      <c r="D296" s="7"/>
      <c r="E296" s="268">
        <v>1816</v>
      </c>
      <c r="F296" s="103">
        <v>2620.86</v>
      </c>
      <c r="G296" s="104">
        <v>1</v>
      </c>
      <c r="H296" s="100">
        <f t="shared" si="40"/>
        <v>2620.86</v>
      </c>
      <c r="I296" s="264">
        <f t="shared" si="41"/>
        <v>0.13449</v>
      </c>
      <c r="J296" s="150">
        <v>352.48</v>
      </c>
    </row>
    <row r="297" spans="1:10" s="4" customFormat="1" ht="27" customHeight="1">
      <c r="A297" s="155" t="s">
        <v>74</v>
      </c>
      <c r="B297" s="7"/>
      <c r="C297" s="95"/>
      <c r="D297" s="7"/>
      <c r="E297" s="268">
        <v>1500</v>
      </c>
      <c r="F297" s="103">
        <v>2620.86</v>
      </c>
      <c r="G297" s="104">
        <v>1</v>
      </c>
      <c r="H297" s="100">
        <f t="shared" si="40"/>
        <v>2620.86</v>
      </c>
      <c r="I297" s="264">
        <f t="shared" si="41"/>
        <v>1</v>
      </c>
      <c r="J297" s="150">
        <v>2620.86</v>
      </c>
    </row>
    <row r="298" spans="1:10" s="4" customFormat="1" ht="28.5" customHeight="1">
      <c r="A298" s="155" t="s">
        <v>75</v>
      </c>
      <c r="B298" s="7"/>
      <c r="C298" s="95"/>
      <c r="D298" s="7"/>
      <c r="E298" s="268">
        <v>70</v>
      </c>
      <c r="F298" s="103">
        <v>2620.86</v>
      </c>
      <c r="G298" s="104">
        <v>1.3137700000000001</v>
      </c>
      <c r="H298" s="100">
        <f t="shared" si="40"/>
        <v>3443.2072422000006</v>
      </c>
      <c r="I298" s="264">
        <f t="shared" si="41"/>
        <v>1</v>
      </c>
      <c r="J298" s="150">
        <v>3443.21</v>
      </c>
    </row>
    <row r="299" spans="1:10" s="4" customFormat="1" ht="27.75" customHeight="1">
      <c r="A299" s="155" t="s">
        <v>76</v>
      </c>
      <c r="B299" s="7"/>
      <c r="C299" s="95"/>
      <c r="D299" s="7"/>
      <c r="E299" s="268">
        <v>1320</v>
      </c>
      <c r="F299" s="103">
        <v>2620.86</v>
      </c>
      <c r="G299" s="104">
        <v>1</v>
      </c>
      <c r="H299" s="100">
        <f t="shared" si="40"/>
        <v>2620.86</v>
      </c>
      <c r="I299" s="264">
        <f t="shared" si="41"/>
        <v>0.18284</v>
      </c>
      <c r="J299" s="150">
        <v>479.2</v>
      </c>
    </row>
    <row r="300" spans="1:10" ht="38.25">
      <c r="A300" s="8" t="s">
        <v>22</v>
      </c>
      <c r="B300" s="94"/>
      <c r="C300" s="96"/>
      <c r="D300" s="74" t="s">
        <v>120</v>
      </c>
      <c r="E300" s="261"/>
      <c r="F300" s="102"/>
      <c r="G300" s="99"/>
      <c r="H300" s="102"/>
      <c r="I300" s="262"/>
      <c r="J300" s="148"/>
    </row>
    <row r="301" spans="1:10" s="4" customFormat="1" ht="30.75" customHeight="1">
      <c r="A301" s="155" t="s">
        <v>69</v>
      </c>
      <c r="B301" s="7"/>
      <c r="C301" s="95"/>
      <c r="D301" s="7"/>
      <c r="E301" s="268">
        <v>1000</v>
      </c>
      <c r="F301" s="103">
        <v>3292.21</v>
      </c>
      <c r="G301" s="104">
        <v>1</v>
      </c>
      <c r="H301" s="100">
        <f t="shared" ref="H301" si="42">F301*G301</f>
        <v>3292.21</v>
      </c>
      <c r="I301" s="264">
        <f>ROUND(J301/H301,5)</f>
        <v>0.91513</v>
      </c>
      <c r="J301" s="150">
        <v>3012.81</v>
      </c>
    </row>
    <row r="302" spans="1:10" ht="38.25">
      <c r="A302" s="8" t="s">
        <v>23</v>
      </c>
      <c r="B302" s="94"/>
      <c r="C302" s="96"/>
      <c r="D302" s="74" t="s">
        <v>263</v>
      </c>
      <c r="E302" s="261"/>
      <c r="F302" s="108"/>
      <c r="G302" s="109"/>
      <c r="H302" s="108"/>
      <c r="I302" s="270"/>
      <c r="J302" s="151"/>
    </row>
    <row r="303" spans="1:10" s="4" customFormat="1" ht="35.25" customHeight="1">
      <c r="A303" s="155" t="s">
        <v>77</v>
      </c>
      <c r="B303" s="7"/>
      <c r="C303" s="95"/>
      <c r="D303" s="7"/>
      <c r="E303" s="268">
        <v>70</v>
      </c>
      <c r="F303" s="103">
        <v>26799.15</v>
      </c>
      <c r="G303" s="104">
        <v>1</v>
      </c>
      <c r="H303" s="100">
        <f t="shared" ref="H303" si="43">F303*G303</f>
        <v>26799.15</v>
      </c>
      <c r="I303" s="264">
        <f>ROUND(J303/H303,5)</f>
        <v>0.79013</v>
      </c>
      <c r="J303" s="150">
        <v>21174.82</v>
      </c>
    </row>
    <row r="304" spans="1:10" ht="50.25" customHeight="1">
      <c r="A304" s="8" t="s">
        <v>24</v>
      </c>
      <c r="B304" s="94"/>
      <c r="C304" s="96"/>
      <c r="D304" s="74" t="s">
        <v>264</v>
      </c>
      <c r="E304" s="261"/>
      <c r="F304" s="102"/>
      <c r="G304" s="99"/>
      <c r="H304" s="102"/>
      <c r="I304" s="262"/>
      <c r="J304" s="148"/>
    </row>
    <row r="305" spans="1:10" s="4" customFormat="1" ht="48.75" customHeight="1">
      <c r="A305" s="72" t="s">
        <v>78</v>
      </c>
      <c r="B305" s="83"/>
      <c r="C305" s="110"/>
      <c r="D305" s="83"/>
      <c r="E305" s="268">
        <v>1</v>
      </c>
      <c r="F305" s="103">
        <v>20590114.949999999</v>
      </c>
      <c r="G305" s="104">
        <v>1</v>
      </c>
      <c r="H305" s="100">
        <f t="shared" ref="H305:H306" si="44">F305*G305</f>
        <v>20590114.949999999</v>
      </c>
      <c r="I305" s="264">
        <f>ROUND(J305/H305,5)</f>
        <v>0.80915999999999999</v>
      </c>
      <c r="J305" s="150">
        <v>16660600.59</v>
      </c>
    </row>
    <row r="306" spans="1:10" s="4" customFormat="1" ht="33" customHeight="1">
      <c r="A306" s="155" t="s">
        <v>41</v>
      </c>
      <c r="B306" s="83"/>
      <c r="C306" s="110"/>
      <c r="D306" s="83"/>
      <c r="E306" s="268">
        <v>1</v>
      </c>
      <c r="F306" s="103">
        <v>783331.15</v>
      </c>
      <c r="G306" s="104">
        <v>1</v>
      </c>
      <c r="H306" s="100">
        <f t="shared" si="44"/>
        <v>783331.15</v>
      </c>
      <c r="I306" s="264">
        <f>ROUND(J306/H306,5)</f>
        <v>0.91524000000000005</v>
      </c>
      <c r="J306" s="150">
        <v>716933.43</v>
      </c>
    </row>
    <row r="307" spans="1:10" ht="51">
      <c r="A307" s="8" t="s">
        <v>25</v>
      </c>
      <c r="B307" s="94"/>
      <c r="C307" s="96"/>
      <c r="D307" s="74"/>
      <c r="E307" s="261"/>
      <c r="F307" s="108"/>
      <c r="G307" s="109"/>
      <c r="H307" s="108"/>
      <c r="I307" s="270"/>
      <c r="J307" s="151"/>
    </row>
    <row r="308" spans="1:10" s="4" customFormat="1" ht="28.5" customHeight="1">
      <c r="A308" s="219" t="s">
        <v>79</v>
      </c>
      <c r="B308" s="5" t="s">
        <v>124</v>
      </c>
      <c r="C308" s="95"/>
      <c r="D308" s="5" t="s">
        <v>95</v>
      </c>
      <c r="E308" s="265">
        <v>108250</v>
      </c>
      <c r="F308" s="267">
        <v>45.08</v>
      </c>
      <c r="G308" s="104">
        <v>1</v>
      </c>
      <c r="H308" s="100">
        <f t="shared" ref="H308:H309" si="45">F308*G308</f>
        <v>45.08</v>
      </c>
      <c r="I308" s="264">
        <f>ROUND(J308/H308,5)</f>
        <v>0.87909999999999999</v>
      </c>
      <c r="J308" s="150">
        <v>39.630000000000003</v>
      </c>
    </row>
    <row r="309" spans="1:10" s="4" customFormat="1" ht="45" customHeight="1">
      <c r="A309" s="220"/>
      <c r="B309" s="5" t="s">
        <v>123</v>
      </c>
      <c r="C309" s="95"/>
      <c r="D309" s="5" t="s">
        <v>96</v>
      </c>
      <c r="E309" s="265">
        <v>5150</v>
      </c>
      <c r="F309" s="267">
        <v>868.41</v>
      </c>
      <c r="G309" s="104">
        <v>1</v>
      </c>
      <c r="H309" s="100">
        <f t="shared" si="45"/>
        <v>868.41</v>
      </c>
      <c r="I309" s="264">
        <f>ROUND(J309/H309,5)</f>
        <v>0.95913000000000004</v>
      </c>
      <c r="J309" s="150">
        <v>832.92</v>
      </c>
    </row>
    <row r="310" spans="1:10" ht="35.25" customHeight="1">
      <c r="A310" s="8" t="s">
        <v>26</v>
      </c>
      <c r="B310" s="94"/>
      <c r="C310" s="96"/>
      <c r="D310" s="74"/>
      <c r="E310" s="261"/>
      <c r="F310" s="102"/>
      <c r="G310" s="99"/>
      <c r="H310" s="102"/>
      <c r="I310" s="262"/>
      <c r="J310" s="148"/>
    </row>
    <row r="311" spans="1:10" s="4" customFormat="1" ht="51" customHeight="1">
      <c r="A311" s="221" t="s">
        <v>80</v>
      </c>
      <c r="B311" s="7"/>
      <c r="C311" s="95"/>
      <c r="D311" s="5" t="s">
        <v>265</v>
      </c>
      <c r="E311" s="265">
        <v>10765</v>
      </c>
      <c r="F311" s="103">
        <v>6717.05</v>
      </c>
      <c r="G311" s="104">
        <v>1</v>
      </c>
      <c r="H311" s="100">
        <f t="shared" ref="H311:H312" si="46">F311*G311</f>
        <v>6717.05</v>
      </c>
      <c r="I311" s="264">
        <f>ROUND(J311/H311,5)</f>
        <v>0.97748999999999997</v>
      </c>
      <c r="J311" s="150">
        <v>6565.86</v>
      </c>
    </row>
    <row r="312" spans="1:10" s="4" customFormat="1" ht="48.75" customHeight="1">
      <c r="A312" s="222"/>
      <c r="B312" s="7"/>
      <c r="C312" s="95"/>
      <c r="D312" s="5" t="s">
        <v>266</v>
      </c>
      <c r="E312" s="265">
        <v>6450</v>
      </c>
      <c r="F312" s="103">
        <v>2685.64</v>
      </c>
      <c r="G312" s="104">
        <v>1</v>
      </c>
      <c r="H312" s="100">
        <f t="shared" si="46"/>
        <v>2685.64</v>
      </c>
      <c r="I312" s="264">
        <f>ROUND(J312/H312,5)</f>
        <v>0.97409999999999997</v>
      </c>
      <c r="J312" s="150">
        <v>2616.09</v>
      </c>
    </row>
    <row r="313" spans="1:10" s="3" customFormat="1" ht="78.75" customHeight="1">
      <c r="A313" s="10" t="s">
        <v>107</v>
      </c>
      <c r="B313" s="94"/>
      <c r="C313" s="96"/>
      <c r="D313" s="74" t="s">
        <v>267</v>
      </c>
      <c r="E313" s="261"/>
      <c r="F313" s="102"/>
      <c r="G313" s="99"/>
      <c r="H313" s="102"/>
      <c r="I313" s="262"/>
      <c r="J313" s="148"/>
    </row>
    <row r="314" spans="1:10" s="4" customFormat="1" ht="31.5" customHeight="1">
      <c r="A314" s="155" t="s">
        <v>41</v>
      </c>
      <c r="B314" s="7"/>
      <c r="C314" s="95"/>
      <c r="D314" s="7"/>
      <c r="E314" s="268">
        <v>1</v>
      </c>
      <c r="F314" s="103">
        <v>509891.2</v>
      </c>
      <c r="G314" s="104">
        <v>1</v>
      </c>
      <c r="H314" s="100">
        <f t="shared" ref="H314:H315" si="47">F314*G314</f>
        <v>509891.2</v>
      </c>
      <c r="I314" s="264">
        <f>ROUND(J314/H314,5)</f>
        <v>0.86348000000000003</v>
      </c>
      <c r="J314" s="150">
        <v>440280</v>
      </c>
    </row>
    <row r="315" spans="1:10" s="112" customFormat="1" ht="33.75" customHeight="1">
      <c r="A315" s="155" t="s">
        <v>36</v>
      </c>
      <c r="B315" s="95"/>
      <c r="C315" s="7"/>
      <c r="D315" s="111"/>
      <c r="E315" s="272">
        <v>1</v>
      </c>
      <c r="F315" s="103">
        <v>509891.2</v>
      </c>
      <c r="G315" s="104">
        <v>1</v>
      </c>
      <c r="H315" s="100">
        <f t="shared" si="47"/>
        <v>509891.2</v>
      </c>
      <c r="I315" s="264">
        <f>ROUND(J315/H315,5)</f>
        <v>9.7509999999999999E-2</v>
      </c>
      <c r="J315" s="153">
        <v>49720</v>
      </c>
    </row>
    <row r="316" spans="1:10" s="3" customFormat="1" ht="36" customHeight="1">
      <c r="A316" s="8" t="s">
        <v>28</v>
      </c>
      <c r="B316" s="74" t="s">
        <v>270</v>
      </c>
      <c r="C316" s="96"/>
      <c r="D316" s="74" t="s">
        <v>268</v>
      </c>
      <c r="E316" s="261"/>
      <c r="F316" s="108"/>
      <c r="G316" s="109"/>
      <c r="H316" s="108"/>
      <c r="I316" s="270"/>
      <c r="J316" s="151"/>
    </row>
    <row r="317" spans="1:10" s="4" customFormat="1" ht="29.25" customHeight="1">
      <c r="A317" s="155" t="s">
        <v>65</v>
      </c>
      <c r="B317" s="7" t="s">
        <v>271</v>
      </c>
      <c r="C317" s="95"/>
      <c r="D317" s="5"/>
      <c r="E317" s="265">
        <v>600</v>
      </c>
      <c r="F317" s="267">
        <v>8675.85</v>
      </c>
      <c r="G317" s="104">
        <v>1</v>
      </c>
      <c r="H317" s="100">
        <f t="shared" ref="H317:H319" si="48">F317*G317</f>
        <v>8675.85</v>
      </c>
      <c r="I317" s="264">
        <f>ROUND(J317/H317,5)</f>
        <v>0.84567999999999999</v>
      </c>
      <c r="J317" s="150">
        <v>7337</v>
      </c>
    </row>
    <row r="318" spans="1:10" s="4" customFormat="1" ht="29.25" customHeight="1">
      <c r="A318" s="155" t="s">
        <v>50</v>
      </c>
      <c r="B318" s="7" t="s">
        <v>271</v>
      </c>
      <c r="C318" s="95"/>
      <c r="D318" s="84"/>
      <c r="E318" s="265">
        <v>600</v>
      </c>
      <c r="F318" s="267">
        <v>8675.85</v>
      </c>
      <c r="G318" s="104">
        <v>1</v>
      </c>
      <c r="H318" s="100">
        <f t="shared" si="48"/>
        <v>8675.85</v>
      </c>
      <c r="I318" s="264">
        <f>ROUND(J318/H318,5)</f>
        <v>1</v>
      </c>
      <c r="J318" s="150">
        <v>8675.85</v>
      </c>
    </row>
    <row r="319" spans="1:10" s="4" customFormat="1" ht="29.25" customHeight="1">
      <c r="A319" s="155" t="s">
        <v>33</v>
      </c>
      <c r="B319" s="7" t="s">
        <v>114</v>
      </c>
      <c r="C319" s="95"/>
      <c r="D319" s="84"/>
      <c r="E319" s="265">
        <v>142</v>
      </c>
      <c r="F319" s="267">
        <v>60964</v>
      </c>
      <c r="G319" s="104">
        <v>1</v>
      </c>
      <c r="H319" s="100">
        <f t="shared" si="48"/>
        <v>60964</v>
      </c>
      <c r="I319" s="264">
        <f>ROUND(J319/H319,5)</f>
        <v>1</v>
      </c>
      <c r="J319" s="150">
        <v>60963.99</v>
      </c>
    </row>
    <row r="320" spans="1:10" s="3" customFormat="1" ht="75" customHeight="1">
      <c r="A320" s="8" t="s">
        <v>29</v>
      </c>
      <c r="B320" s="94"/>
      <c r="C320" s="96"/>
      <c r="D320" s="74" t="s">
        <v>269</v>
      </c>
      <c r="E320" s="261"/>
      <c r="F320" s="102"/>
      <c r="G320" s="99"/>
      <c r="H320" s="102"/>
      <c r="I320" s="262"/>
      <c r="J320" s="148"/>
    </row>
    <row r="321" spans="1:10" s="4" customFormat="1" ht="31.5" customHeight="1">
      <c r="A321" s="155" t="s">
        <v>81</v>
      </c>
      <c r="B321" s="7"/>
      <c r="C321" s="95"/>
      <c r="D321" s="7"/>
      <c r="E321" s="268">
        <v>11400</v>
      </c>
      <c r="F321" s="103">
        <v>16128.93</v>
      </c>
      <c r="G321" s="104">
        <v>1</v>
      </c>
      <c r="H321" s="100">
        <f t="shared" ref="H321" si="49">F321*G321</f>
        <v>16128.93</v>
      </c>
      <c r="I321" s="264">
        <f>ROUND(J321/H321,5)</f>
        <v>0.75468999999999997</v>
      </c>
      <c r="J321" s="150">
        <v>12172.42</v>
      </c>
    </row>
    <row r="322" spans="1:10" s="3" customFormat="1" ht="47.25" customHeight="1">
      <c r="A322" s="8" t="s">
        <v>30</v>
      </c>
      <c r="B322" s="94"/>
      <c r="C322" s="96"/>
      <c r="D322" s="74" t="s">
        <v>106</v>
      </c>
      <c r="E322" s="261"/>
      <c r="F322" s="102"/>
      <c r="G322" s="99"/>
      <c r="H322" s="102"/>
      <c r="I322" s="262"/>
      <c r="J322" s="148"/>
    </row>
    <row r="323" spans="1:10" s="4" customFormat="1" ht="34.5" customHeight="1">
      <c r="A323" s="155" t="s">
        <v>36</v>
      </c>
      <c r="B323" s="7"/>
      <c r="C323" s="95"/>
      <c r="D323" s="7"/>
      <c r="E323" s="268">
        <v>450</v>
      </c>
      <c r="F323" s="103">
        <f>'Приложение 1 Базовый (2)'!G80</f>
        <v>3246.55</v>
      </c>
      <c r="G323" s="104">
        <v>1</v>
      </c>
      <c r="H323" s="100">
        <f t="shared" ref="H323:H325" si="50">F323*G323</f>
        <v>3246.55</v>
      </c>
      <c r="I323" s="264">
        <f>ROUND(J323/H323,5)</f>
        <v>0.50949999999999995</v>
      </c>
      <c r="J323" s="150">
        <v>1654.12</v>
      </c>
    </row>
    <row r="324" spans="1:10" s="4" customFormat="1" ht="32.25" customHeight="1">
      <c r="A324" s="155" t="s">
        <v>37</v>
      </c>
      <c r="B324" s="7"/>
      <c r="C324" s="95"/>
      <c r="D324" s="7"/>
      <c r="E324" s="268">
        <v>250</v>
      </c>
      <c r="F324" s="103">
        <v>3246.55</v>
      </c>
      <c r="G324" s="104">
        <v>1</v>
      </c>
      <c r="H324" s="100">
        <f t="shared" si="50"/>
        <v>3246.55</v>
      </c>
      <c r="I324" s="264">
        <f>ROUND(J324/H324,5)</f>
        <v>0.62956000000000001</v>
      </c>
      <c r="J324" s="150">
        <v>2043.9</v>
      </c>
    </row>
    <row r="325" spans="1:10" s="4" customFormat="1" ht="32.25" customHeight="1">
      <c r="A325" s="155" t="s">
        <v>35</v>
      </c>
      <c r="B325" s="7"/>
      <c r="C325" s="95"/>
      <c r="D325" s="7"/>
      <c r="E325" s="268">
        <v>4000</v>
      </c>
      <c r="F325" s="103">
        <v>3246.55</v>
      </c>
      <c r="G325" s="104">
        <v>1</v>
      </c>
      <c r="H325" s="100">
        <f t="shared" si="50"/>
        <v>3246.55</v>
      </c>
      <c r="I325" s="264">
        <f>ROUND(J325/H325,5)</f>
        <v>0.40986</v>
      </c>
      <c r="J325" s="150">
        <v>1330.62</v>
      </c>
    </row>
    <row r="326" spans="1:10" s="3" customFormat="1" ht="50.25" customHeight="1">
      <c r="A326" s="8" t="s">
        <v>31</v>
      </c>
      <c r="B326" s="94"/>
      <c r="C326" s="96"/>
      <c r="D326" s="74" t="s">
        <v>120</v>
      </c>
      <c r="E326" s="261"/>
      <c r="F326" s="102"/>
      <c r="G326" s="99"/>
      <c r="H326" s="102"/>
      <c r="I326" s="262"/>
      <c r="J326" s="148"/>
    </row>
    <row r="327" spans="1:10" s="4" customFormat="1" ht="44.25" customHeight="1">
      <c r="A327" s="155" t="s">
        <v>68</v>
      </c>
      <c r="B327" s="7"/>
      <c r="C327" s="95"/>
      <c r="D327" s="7"/>
      <c r="E327" s="268">
        <v>150</v>
      </c>
      <c r="F327" s="103">
        <v>30984.2</v>
      </c>
      <c r="G327" s="104">
        <v>1</v>
      </c>
      <c r="H327" s="100">
        <f t="shared" ref="H327" si="51">F327*G327</f>
        <v>30984.2</v>
      </c>
      <c r="I327" s="264">
        <f>ROUND(J327/H327,5)</f>
        <v>0.76873999999999998</v>
      </c>
      <c r="J327" s="150">
        <v>23818.82</v>
      </c>
    </row>
    <row r="328" spans="1:10" s="3" customFormat="1" ht="25.5" customHeight="1">
      <c r="A328" s="8" t="s">
        <v>110</v>
      </c>
      <c r="B328" s="96"/>
      <c r="C328" s="85"/>
      <c r="D328" s="85"/>
      <c r="E328" s="273"/>
      <c r="F328" s="108"/>
      <c r="G328" s="109"/>
      <c r="H328" s="108"/>
      <c r="I328" s="270"/>
      <c r="J328" s="151"/>
    </row>
    <row r="329" spans="1:10" s="4" customFormat="1" ht="35.25" customHeight="1">
      <c r="A329" s="219" t="s">
        <v>100</v>
      </c>
      <c r="B329" s="5"/>
      <c r="C329" s="5"/>
      <c r="D329" s="5" t="s">
        <v>119</v>
      </c>
      <c r="E329" s="265">
        <v>1900</v>
      </c>
      <c r="F329" s="267">
        <v>23321.98</v>
      </c>
      <c r="G329" s="104">
        <v>1</v>
      </c>
      <c r="H329" s="100">
        <f t="shared" ref="H329:H331" si="52">F329*G329</f>
        <v>23321.98</v>
      </c>
      <c r="I329" s="264">
        <f>ROUND(J329/H329,5)</f>
        <v>0.83174000000000003</v>
      </c>
      <c r="J329" s="150">
        <v>19397.72</v>
      </c>
    </row>
    <row r="330" spans="1:10" s="4" customFormat="1" ht="25.5" customHeight="1">
      <c r="A330" s="219"/>
      <c r="B330" s="5"/>
      <c r="C330" s="5"/>
      <c r="D330" s="5" t="s">
        <v>211</v>
      </c>
      <c r="E330" s="265">
        <v>1090</v>
      </c>
      <c r="F330" s="267">
        <v>5392.69</v>
      </c>
      <c r="G330" s="104">
        <v>1</v>
      </c>
      <c r="H330" s="100">
        <f t="shared" si="52"/>
        <v>5392.69</v>
      </c>
      <c r="I330" s="264">
        <f>ROUND(J330/H330,5)</f>
        <v>0.91788999999999998</v>
      </c>
      <c r="J330" s="150">
        <v>4949.8900000000003</v>
      </c>
    </row>
    <row r="331" spans="1:10" s="4" customFormat="1" ht="36" customHeight="1">
      <c r="A331" s="219"/>
      <c r="B331" s="5"/>
      <c r="C331" s="12"/>
      <c r="D331" s="12" t="s">
        <v>141</v>
      </c>
      <c r="E331" s="274">
        <v>1987</v>
      </c>
      <c r="F331" s="267">
        <v>8056.86</v>
      </c>
      <c r="G331" s="104">
        <v>1</v>
      </c>
      <c r="H331" s="100">
        <f t="shared" si="52"/>
        <v>8056.86</v>
      </c>
      <c r="I331" s="264">
        <f>ROUND(J331/H331,5)</f>
        <v>0.93833</v>
      </c>
      <c r="J331" s="150">
        <v>7560</v>
      </c>
    </row>
    <row r="332" spans="1:10" s="4" customFormat="1">
      <c r="A332" s="73"/>
      <c r="B332" s="97"/>
      <c r="C332" s="6"/>
      <c r="D332" s="6"/>
      <c r="E332" s="275"/>
      <c r="F332" s="113"/>
      <c r="G332" s="114"/>
      <c r="H332" s="113"/>
      <c r="I332" s="114"/>
      <c r="J332" s="276"/>
    </row>
    <row r="333" spans="1:10">
      <c r="A333" s="223" t="s">
        <v>103</v>
      </c>
      <c r="B333" s="223"/>
      <c r="C333" s="223"/>
      <c r="D333" s="223"/>
      <c r="E333" s="223"/>
      <c r="F333" s="218"/>
      <c r="G333" s="218"/>
      <c r="H333" s="218"/>
      <c r="I333" s="218"/>
    </row>
    <row r="334" spans="1:10" ht="26.25" customHeight="1">
      <c r="A334" s="217" t="s">
        <v>104</v>
      </c>
      <c r="B334" s="217"/>
      <c r="C334" s="217"/>
      <c r="D334" s="217"/>
      <c r="E334" s="217"/>
      <c r="F334" s="218"/>
      <c r="G334" s="218"/>
      <c r="H334" s="218"/>
      <c r="I334" s="218"/>
    </row>
    <row r="335" spans="1:10" ht="33" customHeight="1">
      <c r="A335" s="224" t="s">
        <v>105</v>
      </c>
      <c r="B335" s="225"/>
      <c r="C335" s="225"/>
      <c r="D335" s="225"/>
      <c r="E335" s="225"/>
      <c r="F335" s="218"/>
      <c r="G335" s="218"/>
      <c r="H335" s="218"/>
      <c r="I335" s="218"/>
    </row>
    <row r="336" spans="1:10" ht="38.25" customHeight="1">
      <c r="A336" s="215" t="s">
        <v>280</v>
      </c>
      <c r="B336" s="216"/>
      <c r="C336" s="216"/>
      <c r="D336" s="216"/>
      <c r="E336" s="263"/>
      <c r="F336" s="226" t="s">
        <v>328</v>
      </c>
      <c r="G336" s="227"/>
      <c r="H336" s="227"/>
      <c r="I336" s="1"/>
    </row>
    <row r="337" spans="1:10" ht="33" customHeight="1">
      <c r="A337" s="215" t="s">
        <v>281</v>
      </c>
      <c r="B337" s="216"/>
      <c r="C337" s="216"/>
      <c r="D337" s="216"/>
      <c r="E337" s="278"/>
      <c r="F337" s="246" t="s">
        <v>329</v>
      </c>
      <c r="G337" s="247"/>
      <c r="H337" s="247"/>
      <c r="I337" s="1"/>
    </row>
    <row r="338" spans="1:10" ht="45" customHeight="1">
      <c r="A338" s="243" t="s">
        <v>282</v>
      </c>
      <c r="B338" s="244"/>
      <c r="C338" s="244"/>
      <c r="D338" s="245"/>
      <c r="E338" s="263"/>
      <c r="F338" s="226">
        <v>1</v>
      </c>
      <c r="G338" s="227"/>
      <c r="H338" s="227"/>
      <c r="I338" s="1"/>
    </row>
    <row r="339" spans="1:10" ht="81" customHeight="1">
      <c r="A339" s="243" t="s">
        <v>283</v>
      </c>
      <c r="B339" s="244"/>
      <c r="C339" s="244"/>
      <c r="D339" s="245"/>
      <c r="E339" s="279"/>
      <c r="F339" s="248"/>
      <c r="G339" s="249"/>
      <c r="H339" s="250"/>
      <c r="I339" s="1"/>
      <c r="J339" s="1"/>
    </row>
    <row r="340" spans="1:10" ht="59.25" customHeight="1">
      <c r="A340" s="240" t="s">
        <v>226</v>
      </c>
      <c r="B340" s="241"/>
      <c r="C340" s="241"/>
      <c r="D340" s="241"/>
      <c r="E340" s="241"/>
      <c r="F340" s="242"/>
      <c r="G340" s="242"/>
      <c r="H340" s="242"/>
      <c r="I340" s="242"/>
      <c r="J340" s="1"/>
    </row>
  </sheetData>
  <autoFilter ref="A5:S331"/>
  <mergeCells count="30">
    <mergeCell ref="I2:I5"/>
    <mergeCell ref="E2:E5"/>
    <mergeCell ref="A2:A5"/>
    <mergeCell ref="F2:F5"/>
    <mergeCell ref="C2:C5"/>
    <mergeCell ref="B2:B5"/>
    <mergeCell ref="A21:A31"/>
    <mergeCell ref="A340:I340"/>
    <mergeCell ref="A337:D337"/>
    <mergeCell ref="A338:D338"/>
    <mergeCell ref="A339:D339"/>
    <mergeCell ref="F337:H337"/>
    <mergeCell ref="F338:H338"/>
    <mergeCell ref="F339:H339"/>
    <mergeCell ref="A1:J1"/>
    <mergeCell ref="J2:J5"/>
    <mergeCell ref="A336:D336"/>
    <mergeCell ref="A334:I334"/>
    <mergeCell ref="A308:A309"/>
    <mergeCell ref="A270:A271"/>
    <mergeCell ref="A311:A312"/>
    <mergeCell ref="A329:A331"/>
    <mergeCell ref="A333:I333"/>
    <mergeCell ref="A335:I335"/>
    <mergeCell ref="F336:H336"/>
    <mergeCell ref="A32:A35"/>
    <mergeCell ref="G2:G3"/>
    <mergeCell ref="D2:D5"/>
    <mergeCell ref="G4:G5"/>
    <mergeCell ref="H2:H5"/>
  </mergeCells>
  <pageMargins left="0.59055118110236227" right="0" top="0.39370078740157483" bottom="0.39370078740157483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Базовый (2)</vt:lpstr>
      <vt:lpstr>Коэффиц. </vt:lpstr>
      <vt:lpstr>'Коэффиц. '!Заголовки_для_печати</vt:lpstr>
      <vt:lpstr>'Приложение 1 Базовый (2)'!Заголовки_для_печати</vt:lpstr>
      <vt:lpstr>'Коэффиц.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dzfi</cp:lastModifiedBy>
  <cp:lastPrinted>2023-05-30T07:23:37Z</cp:lastPrinted>
  <dcterms:created xsi:type="dcterms:W3CDTF">1996-10-08T23:32:33Z</dcterms:created>
  <dcterms:modified xsi:type="dcterms:W3CDTF">2024-01-29T08:33:28Z</dcterms:modified>
</cp:coreProperties>
</file>